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0\Rendeletek\10_2020 mellékletei\"/>
    </mc:Choice>
  </mc:AlternateContent>
  <xr:revisionPtr revIDLastSave="0" documentId="8_{4B005654-5542-4F53-9FE7-2C94C15FE61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Munka1!$A$1:$K$371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37" i="1" l="1"/>
  <c r="K341" i="1"/>
  <c r="K357" i="1"/>
  <c r="K358" i="1"/>
  <c r="K362" i="1"/>
  <c r="K368" i="1"/>
  <c r="K250" i="1"/>
  <c r="K258" i="1"/>
  <c r="K271" i="1"/>
  <c r="K276" i="1"/>
  <c r="K287" i="1"/>
  <c r="K300" i="1"/>
  <c r="K306" i="1"/>
  <c r="K314" i="1"/>
  <c r="K212" i="1"/>
  <c r="K213" i="1"/>
  <c r="K191" i="1"/>
  <c r="K192" i="1"/>
  <c r="K157" i="1"/>
  <c r="K158" i="1"/>
  <c r="K159" i="1"/>
  <c r="K160" i="1"/>
  <c r="K161" i="1"/>
  <c r="K162" i="1"/>
  <c r="K163" i="1"/>
  <c r="K164" i="1"/>
  <c r="K165" i="1"/>
  <c r="K169" i="1"/>
  <c r="K171" i="1"/>
  <c r="K145" i="1"/>
  <c r="K148" i="1"/>
  <c r="K150" i="1"/>
  <c r="K152" i="1"/>
  <c r="K153" i="1"/>
  <c r="K154" i="1"/>
  <c r="K155" i="1"/>
  <c r="K117" i="1"/>
  <c r="K12" i="1"/>
  <c r="K14" i="1"/>
  <c r="K15" i="1"/>
  <c r="K17" i="1"/>
  <c r="K18" i="1"/>
  <c r="K19" i="1"/>
  <c r="K20" i="1"/>
  <c r="K22" i="1"/>
  <c r="K24" i="1"/>
  <c r="K26" i="1"/>
  <c r="K29" i="1"/>
  <c r="K31" i="1"/>
  <c r="K34" i="1"/>
  <c r="K42" i="1"/>
  <c r="K43" i="1"/>
  <c r="K45" i="1"/>
  <c r="K74" i="1"/>
  <c r="K86" i="1"/>
  <c r="J85" i="1" l="1"/>
  <c r="J86" i="1"/>
  <c r="J87" i="1"/>
  <c r="K87" i="1" s="1"/>
  <c r="J88" i="1"/>
  <c r="K88" i="1" s="1"/>
  <c r="J89" i="1"/>
  <c r="J90" i="1"/>
  <c r="K90" i="1" s="1"/>
  <c r="J91" i="1"/>
  <c r="K91" i="1" s="1"/>
  <c r="J92" i="1"/>
  <c r="J93" i="1"/>
  <c r="K93" i="1" s="1"/>
  <c r="J94" i="1"/>
  <c r="K94" i="1" s="1"/>
  <c r="J95" i="1"/>
  <c r="K95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84" i="1"/>
  <c r="G142" i="1"/>
  <c r="G275" i="1"/>
  <c r="G224" i="1"/>
  <c r="G118" i="1"/>
  <c r="G109" i="1"/>
  <c r="G95" i="1"/>
  <c r="J13" i="1"/>
  <c r="K13" i="1" s="1"/>
  <c r="J14" i="1"/>
  <c r="J15" i="1"/>
  <c r="J16" i="1"/>
  <c r="K16" i="1" s="1"/>
  <c r="J17" i="1"/>
  <c r="J18" i="1"/>
  <c r="J19" i="1"/>
  <c r="J20" i="1"/>
  <c r="J21" i="1"/>
  <c r="K21" i="1" s="1"/>
  <c r="J22" i="1"/>
  <c r="J23" i="1"/>
  <c r="K23" i="1" s="1"/>
  <c r="J24" i="1"/>
  <c r="J25" i="1"/>
  <c r="K25" i="1" s="1"/>
  <c r="J26" i="1"/>
  <c r="J27" i="1"/>
  <c r="K27" i="1" s="1"/>
  <c r="J28" i="1"/>
  <c r="J29" i="1"/>
  <c r="J30" i="1"/>
  <c r="K30" i="1" s="1"/>
  <c r="J31" i="1"/>
  <c r="J32" i="1"/>
  <c r="K32" i="1" s="1"/>
  <c r="J33" i="1"/>
  <c r="K33" i="1" s="1"/>
  <c r="J34" i="1"/>
  <c r="J35" i="1"/>
  <c r="K35" i="1" s="1"/>
  <c r="J36" i="1"/>
  <c r="K36" i="1" s="1"/>
  <c r="J37" i="1"/>
  <c r="J38" i="1"/>
  <c r="K38" i="1" s="1"/>
  <c r="J39" i="1"/>
  <c r="J40" i="1"/>
  <c r="K40" i="1" s="1"/>
  <c r="J41" i="1"/>
  <c r="K41" i="1" s="1"/>
  <c r="J42" i="1"/>
  <c r="J43" i="1"/>
  <c r="J44" i="1"/>
  <c r="K44" i="1" s="1"/>
  <c r="J45" i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12" i="1"/>
  <c r="G318" i="1"/>
  <c r="G317" i="1"/>
  <c r="G196" i="1"/>
  <c r="G195" i="1"/>
  <c r="G57" i="1"/>
  <c r="G45" i="1"/>
  <c r="G41" i="1"/>
  <c r="G58" i="1" l="1"/>
  <c r="G49" i="1"/>
  <c r="G39" i="1"/>
  <c r="G37" i="1"/>
  <c r="G36" i="1"/>
  <c r="G33" i="1"/>
  <c r="G32" i="1"/>
  <c r="J196" i="1" l="1"/>
  <c r="K196" i="1" s="1"/>
  <c r="B11" i="1"/>
  <c r="J318" i="1" l="1"/>
  <c r="K318" i="1" s="1"/>
  <c r="J317" i="1" l="1"/>
  <c r="K317" i="1" s="1"/>
  <c r="B274" i="1"/>
  <c r="C274" i="1"/>
  <c r="E274" i="1"/>
  <c r="F274" i="1"/>
  <c r="J275" i="1" l="1"/>
  <c r="K275" i="1" s="1"/>
  <c r="J224" i="1"/>
  <c r="K224" i="1" s="1"/>
  <c r="C173" i="1"/>
  <c r="E173" i="1"/>
  <c r="F173" i="1"/>
  <c r="B173" i="1"/>
  <c r="C141" i="1"/>
  <c r="D141" i="1"/>
  <c r="E141" i="1"/>
  <c r="F141" i="1"/>
  <c r="G141" i="1"/>
  <c r="B141" i="1"/>
  <c r="I141" i="1"/>
  <c r="I108" i="1"/>
  <c r="H108" i="1"/>
  <c r="C108" i="1"/>
  <c r="D108" i="1"/>
  <c r="E108" i="1"/>
  <c r="F108" i="1"/>
  <c r="G108" i="1"/>
  <c r="B108" i="1"/>
  <c r="J109" i="1" l="1"/>
  <c r="J195" i="1"/>
  <c r="K195" i="1" s="1"/>
  <c r="J142" i="1"/>
  <c r="H141" i="1"/>
  <c r="J118" i="1"/>
  <c r="K118" i="1" s="1"/>
  <c r="G278" i="1"/>
  <c r="G246" i="1"/>
  <c r="G204" i="1"/>
  <c r="G146" i="1"/>
  <c r="G119" i="1"/>
  <c r="G155" i="1"/>
  <c r="G257" i="1"/>
  <c r="G307" i="1"/>
  <c r="G315" i="1"/>
  <c r="G266" i="1"/>
  <c r="G194" i="1"/>
  <c r="G193" i="1"/>
  <c r="G136" i="1"/>
  <c r="G135" i="1"/>
  <c r="G134" i="1"/>
  <c r="G94" i="1"/>
  <c r="G93" i="1"/>
  <c r="G92" i="1"/>
  <c r="G76" i="1"/>
  <c r="G75" i="1"/>
  <c r="G74" i="1"/>
  <c r="J141" i="1" l="1"/>
  <c r="K141" i="1" s="1"/>
  <c r="K142" i="1"/>
  <c r="J108" i="1"/>
  <c r="K108" i="1" s="1"/>
  <c r="K109" i="1"/>
  <c r="C114" i="1"/>
  <c r="E114" i="1"/>
  <c r="F114" i="1"/>
  <c r="B114" i="1"/>
  <c r="C67" i="1"/>
  <c r="E67" i="1"/>
  <c r="F67" i="1"/>
  <c r="B67" i="1"/>
  <c r="J278" i="1" l="1"/>
  <c r="K278" i="1" s="1"/>
  <c r="J194" i="1" l="1"/>
  <c r="K194" i="1" s="1"/>
  <c r="J76" i="1"/>
  <c r="K76" i="1" s="1"/>
  <c r="J266" i="1"/>
  <c r="K266" i="1" s="1"/>
  <c r="I245" i="1"/>
  <c r="H245" i="1"/>
  <c r="C245" i="1"/>
  <c r="D245" i="1"/>
  <c r="E245" i="1"/>
  <c r="F245" i="1"/>
  <c r="G245" i="1"/>
  <c r="B245" i="1"/>
  <c r="C144" i="1"/>
  <c r="E144" i="1"/>
  <c r="F144" i="1"/>
  <c r="B144" i="1"/>
  <c r="B124" i="1"/>
  <c r="C124" i="1"/>
  <c r="E124" i="1"/>
  <c r="F124" i="1"/>
  <c r="J146" i="1" l="1"/>
  <c r="K146" i="1" s="1"/>
  <c r="J246" i="1"/>
  <c r="J135" i="1"/>
  <c r="K135" i="1" s="1"/>
  <c r="J193" i="1"/>
  <c r="K193" i="1" s="1"/>
  <c r="J136" i="1"/>
  <c r="K136" i="1" s="1"/>
  <c r="J119" i="1"/>
  <c r="K119" i="1" s="1"/>
  <c r="J245" i="1" l="1"/>
  <c r="K245" i="1" s="1"/>
  <c r="K246" i="1"/>
  <c r="J315" i="1"/>
  <c r="K315" i="1" s="1"/>
  <c r="J134" i="1"/>
  <c r="K134" i="1" s="1"/>
  <c r="J307" i="1"/>
  <c r="K307" i="1" s="1"/>
  <c r="C11" i="1"/>
  <c r="E11" i="1"/>
  <c r="F11" i="1"/>
  <c r="C152" i="1"/>
  <c r="E152" i="1"/>
  <c r="F152" i="1"/>
  <c r="B152" i="1"/>
  <c r="B203" i="1"/>
  <c r="C203" i="1"/>
  <c r="D203" i="1"/>
  <c r="E203" i="1"/>
  <c r="F203" i="1"/>
  <c r="G203" i="1"/>
  <c r="I203" i="1"/>
  <c r="H203" i="1"/>
  <c r="J257" i="1" l="1"/>
  <c r="K257" i="1" s="1"/>
  <c r="J74" i="1"/>
  <c r="J75" i="1"/>
  <c r="K75" i="1" s="1"/>
  <c r="J155" i="1"/>
  <c r="J204" i="1"/>
  <c r="J203" i="1" l="1"/>
  <c r="K203" i="1" s="1"/>
  <c r="K204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36" i="1"/>
  <c r="I327" i="1"/>
  <c r="G329" i="1"/>
  <c r="G330" i="1"/>
  <c r="G331" i="1"/>
  <c r="G332" i="1"/>
  <c r="G333" i="1"/>
  <c r="G328" i="1"/>
  <c r="G306" i="1"/>
  <c r="G308" i="1"/>
  <c r="G309" i="1"/>
  <c r="G310" i="1"/>
  <c r="G311" i="1"/>
  <c r="G312" i="1"/>
  <c r="G313" i="1"/>
  <c r="G314" i="1"/>
  <c r="G316" i="1"/>
  <c r="G319" i="1"/>
  <c r="G320" i="1"/>
  <c r="G305" i="1"/>
  <c r="G294" i="1"/>
  <c r="G295" i="1"/>
  <c r="G296" i="1"/>
  <c r="G297" i="1"/>
  <c r="G298" i="1"/>
  <c r="G299" i="1"/>
  <c r="G300" i="1"/>
  <c r="G301" i="1"/>
  <c r="G302" i="1"/>
  <c r="G293" i="1"/>
  <c r="G290" i="1"/>
  <c r="G289" i="1" s="1"/>
  <c r="G285" i="1"/>
  <c r="G286" i="1"/>
  <c r="G287" i="1"/>
  <c r="G284" i="1"/>
  <c r="I280" i="1"/>
  <c r="G281" i="1"/>
  <c r="H274" i="1"/>
  <c r="G277" i="1"/>
  <c r="G276" i="1"/>
  <c r="G256" i="1"/>
  <c r="G258" i="1"/>
  <c r="G259" i="1"/>
  <c r="G260" i="1"/>
  <c r="G261" i="1"/>
  <c r="G262" i="1"/>
  <c r="G263" i="1"/>
  <c r="G264" i="1"/>
  <c r="G265" i="1"/>
  <c r="G267" i="1"/>
  <c r="G268" i="1"/>
  <c r="G269" i="1"/>
  <c r="G270" i="1"/>
  <c r="G271" i="1"/>
  <c r="G272" i="1"/>
  <c r="G255" i="1"/>
  <c r="G250" i="1"/>
  <c r="G251" i="1"/>
  <c r="G252" i="1"/>
  <c r="G249" i="1"/>
  <c r="G243" i="1"/>
  <c r="G242" i="1"/>
  <c r="I238" i="1"/>
  <c r="H238" i="1"/>
  <c r="G239" i="1"/>
  <c r="H235" i="1"/>
  <c r="G236" i="1"/>
  <c r="G235" i="1" s="1"/>
  <c r="G233" i="1"/>
  <c r="G232" i="1"/>
  <c r="G222" i="1"/>
  <c r="G223" i="1"/>
  <c r="G225" i="1"/>
  <c r="G226" i="1"/>
  <c r="G227" i="1"/>
  <c r="G228" i="1"/>
  <c r="G229" i="1"/>
  <c r="G221" i="1"/>
  <c r="H212" i="1"/>
  <c r="G213" i="1"/>
  <c r="H209" i="1"/>
  <c r="G210" i="1"/>
  <c r="G209" i="1" s="1"/>
  <c r="I206" i="1"/>
  <c r="G207" i="1"/>
  <c r="G206" i="1" s="1"/>
  <c r="G200" i="1"/>
  <c r="G201" i="1"/>
  <c r="G199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74" i="1"/>
  <c r="G169" i="1"/>
  <c r="G170" i="1"/>
  <c r="G171" i="1"/>
  <c r="G168" i="1"/>
  <c r="G159" i="1"/>
  <c r="G160" i="1"/>
  <c r="G161" i="1"/>
  <c r="G162" i="1"/>
  <c r="G163" i="1"/>
  <c r="G164" i="1"/>
  <c r="G165" i="1"/>
  <c r="G158" i="1"/>
  <c r="G154" i="1"/>
  <c r="G153" i="1"/>
  <c r="G152" i="1" s="1"/>
  <c r="G150" i="1"/>
  <c r="G149" i="1"/>
  <c r="G145" i="1"/>
  <c r="G144" i="1" s="1"/>
  <c r="G139" i="1"/>
  <c r="G138" i="1" s="1"/>
  <c r="G126" i="1"/>
  <c r="G127" i="1"/>
  <c r="G128" i="1"/>
  <c r="G129" i="1"/>
  <c r="G130" i="1"/>
  <c r="G131" i="1"/>
  <c r="G132" i="1"/>
  <c r="G133" i="1"/>
  <c r="G125" i="1"/>
  <c r="G122" i="1"/>
  <c r="I144" i="1"/>
  <c r="H144" i="1"/>
  <c r="G116" i="1"/>
  <c r="G117" i="1"/>
  <c r="G115" i="1"/>
  <c r="G112" i="1"/>
  <c r="G111" i="1" s="1"/>
  <c r="G85" i="1"/>
  <c r="G86" i="1"/>
  <c r="G87" i="1"/>
  <c r="G88" i="1"/>
  <c r="G89" i="1"/>
  <c r="G90" i="1"/>
  <c r="G91" i="1"/>
  <c r="G98" i="1"/>
  <c r="G99" i="1"/>
  <c r="G100" i="1"/>
  <c r="G101" i="1"/>
  <c r="G102" i="1"/>
  <c r="G103" i="1"/>
  <c r="G84" i="1"/>
  <c r="G80" i="1"/>
  <c r="G79" i="1"/>
  <c r="G69" i="1"/>
  <c r="G70" i="1"/>
  <c r="G71" i="1"/>
  <c r="G72" i="1"/>
  <c r="G73" i="1"/>
  <c r="G68" i="1"/>
  <c r="G65" i="1"/>
  <c r="G64" i="1" s="1"/>
  <c r="G62" i="1"/>
  <c r="G61" i="1"/>
  <c r="E335" i="1"/>
  <c r="F335" i="1"/>
  <c r="E327" i="1"/>
  <c r="E325" i="1" s="1"/>
  <c r="F327" i="1"/>
  <c r="F325" i="1" s="1"/>
  <c r="G327" i="1"/>
  <c r="E304" i="1"/>
  <c r="F304" i="1"/>
  <c r="E292" i="1"/>
  <c r="F292" i="1"/>
  <c r="E289" i="1"/>
  <c r="F289" i="1"/>
  <c r="H289" i="1"/>
  <c r="I289" i="1"/>
  <c r="E283" i="1"/>
  <c r="F283" i="1"/>
  <c r="E280" i="1"/>
  <c r="F280" i="1"/>
  <c r="G280" i="1"/>
  <c r="H280" i="1"/>
  <c r="E254" i="1"/>
  <c r="F254" i="1"/>
  <c r="E248" i="1"/>
  <c r="F248" i="1"/>
  <c r="E241" i="1"/>
  <c r="F241" i="1"/>
  <c r="G241" i="1"/>
  <c r="I241" i="1"/>
  <c r="E238" i="1"/>
  <c r="F238" i="1"/>
  <c r="G238" i="1"/>
  <c r="E235" i="1"/>
  <c r="F235" i="1"/>
  <c r="E231" i="1"/>
  <c r="F231" i="1"/>
  <c r="G231" i="1"/>
  <c r="E220" i="1"/>
  <c r="F220" i="1"/>
  <c r="E212" i="1"/>
  <c r="F212" i="1"/>
  <c r="G212" i="1"/>
  <c r="E209" i="1"/>
  <c r="F209" i="1"/>
  <c r="E206" i="1"/>
  <c r="F206" i="1"/>
  <c r="H206" i="1"/>
  <c r="E198" i="1"/>
  <c r="F198" i="1"/>
  <c r="E167" i="1"/>
  <c r="F167" i="1"/>
  <c r="E157" i="1"/>
  <c r="F157" i="1"/>
  <c r="E148" i="1"/>
  <c r="F148" i="1"/>
  <c r="E138" i="1"/>
  <c r="F138" i="1"/>
  <c r="E82" i="1"/>
  <c r="F82" i="1"/>
  <c r="E78" i="1"/>
  <c r="F78" i="1"/>
  <c r="E64" i="1"/>
  <c r="F64" i="1"/>
  <c r="E121" i="1"/>
  <c r="F121" i="1"/>
  <c r="G121" i="1"/>
  <c r="E111" i="1"/>
  <c r="F111" i="1"/>
  <c r="C60" i="1"/>
  <c r="E60" i="1"/>
  <c r="F60" i="1"/>
  <c r="G60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4" i="1"/>
  <c r="G35" i="1"/>
  <c r="G38" i="1"/>
  <c r="G40" i="1"/>
  <c r="G42" i="1"/>
  <c r="G43" i="1"/>
  <c r="G44" i="1"/>
  <c r="G46" i="1"/>
  <c r="G47" i="1"/>
  <c r="G48" i="1"/>
  <c r="G50" i="1"/>
  <c r="G51" i="1"/>
  <c r="G52" i="1"/>
  <c r="G53" i="1"/>
  <c r="G54" i="1"/>
  <c r="G55" i="1"/>
  <c r="G56" i="1"/>
  <c r="G12" i="1"/>
  <c r="E9" i="1" l="1"/>
  <c r="E371" i="1" s="1"/>
  <c r="G248" i="1"/>
  <c r="G274" i="1"/>
  <c r="G283" i="1"/>
  <c r="I283" i="1"/>
  <c r="F9" i="1"/>
  <c r="F371" i="1" s="1"/>
  <c r="I274" i="1"/>
  <c r="H327" i="1"/>
  <c r="H325" i="1" s="1"/>
  <c r="I248" i="1"/>
  <c r="G173" i="1"/>
  <c r="H173" i="1"/>
  <c r="I173" i="1"/>
  <c r="G114" i="1"/>
  <c r="I152" i="1"/>
  <c r="G335" i="1"/>
  <c r="G198" i="1"/>
  <c r="G148" i="1"/>
  <c r="H114" i="1"/>
  <c r="H60" i="1"/>
  <c r="H67" i="1"/>
  <c r="I114" i="1"/>
  <c r="G325" i="1"/>
  <c r="G67" i="1"/>
  <c r="I67" i="1"/>
  <c r="J139" i="1"/>
  <c r="I60" i="1"/>
  <c r="H167" i="1"/>
  <c r="G124" i="1"/>
  <c r="G167" i="1"/>
  <c r="H124" i="1"/>
  <c r="I124" i="1"/>
  <c r="H283" i="1"/>
  <c r="H11" i="1"/>
  <c r="I11" i="1"/>
  <c r="G11" i="1"/>
  <c r="H220" i="1"/>
  <c r="H248" i="1"/>
  <c r="G292" i="1"/>
  <c r="G78" i="1"/>
  <c r="H152" i="1"/>
  <c r="I254" i="1"/>
  <c r="H292" i="1"/>
  <c r="G304" i="1"/>
  <c r="H254" i="1"/>
  <c r="I231" i="1"/>
  <c r="I220" i="1"/>
  <c r="G254" i="1"/>
  <c r="G220" i="1"/>
  <c r="G157" i="1"/>
  <c r="H82" i="1"/>
  <c r="I157" i="1"/>
  <c r="I325" i="1"/>
  <c r="G82" i="1"/>
  <c r="G9" i="1" l="1"/>
  <c r="G371" i="1" s="1"/>
  <c r="J339" i="1"/>
  <c r="K339" i="1" s="1"/>
  <c r="C304" i="1"/>
  <c r="B304" i="1"/>
  <c r="C241" i="1"/>
  <c r="B241" i="1"/>
  <c r="H241" i="1"/>
  <c r="J243" i="1" l="1"/>
  <c r="K243" i="1" s="1"/>
  <c r="J305" i="1"/>
  <c r="K305" i="1" s="1"/>
  <c r="J312" i="1"/>
  <c r="K312" i="1" s="1"/>
  <c r="J310" i="1" l="1"/>
  <c r="K310" i="1" s="1"/>
  <c r="C292" i="1"/>
  <c r="B292" i="1"/>
  <c r="C283" i="1"/>
  <c r="C254" i="1"/>
  <c r="C248" i="1"/>
  <c r="C235" i="1"/>
  <c r="D235" i="1"/>
  <c r="B235" i="1"/>
  <c r="C198" i="1"/>
  <c r="B198" i="1"/>
  <c r="C167" i="1"/>
  <c r="C157" i="1"/>
  <c r="C82" i="1"/>
  <c r="C78" i="1"/>
  <c r="C64" i="1"/>
  <c r="I209" i="1"/>
  <c r="D209" i="1"/>
  <c r="C209" i="1"/>
  <c r="B209" i="1"/>
  <c r="C231" i="1"/>
  <c r="B231" i="1"/>
  <c r="B60" i="1"/>
  <c r="J233" i="1" l="1"/>
  <c r="K233" i="1" s="1"/>
  <c r="H231" i="1"/>
  <c r="J73" i="1"/>
  <c r="J210" i="1"/>
  <c r="J62" i="1"/>
  <c r="K62" i="1" s="1"/>
  <c r="I235" i="1"/>
  <c r="H198" i="1"/>
  <c r="J209" i="1" l="1"/>
  <c r="K209" i="1" s="1"/>
  <c r="K210" i="1"/>
  <c r="J320" i="1"/>
  <c r="K320" i="1" s="1"/>
  <c r="J201" i="1"/>
  <c r="K201" i="1" s="1"/>
  <c r="J319" i="1"/>
  <c r="K319" i="1" s="1"/>
  <c r="I304" i="1"/>
  <c r="I212" i="1"/>
  <c r="H157" i="1"/>
  <c r="I138" i="1"/>
  <c r="H138" i="1"/>
  <c r="I121" i="1"/>
  <c r="I111" i="1"/>
  <c r="H111" i="1"/>
  <c r="I64" i="1"/>
  <c r="H64" i="1"/>
  <c r="H335" i="1" l="1"/>
  <c r="H304" i="1"/>
  <c r="J154" i="1"/>
  <c r="H78" i="1"/>
  <c r="I198" i="1"/>
  <c r="I292" i="1"/>
  <c r="I82" i="1"/>
  <c r="I167" i="1"/>
  <c r="I78" i="1"/>
  <c r="J285" i="1"/>
  <c r="J293" i="1"/>
  <c r="K293" i="1" s="1"/>
  <c r="J362" i="1"/>
  <c r="J360" i="1"/>
  <c r="K360" i="1" s="1"/>
  <c r="J358" i="1"/>
  <c r="J68" i="1"/>
  <c r="K68" i="1" s="1"/>
  <c r="J80" i="1"/>
  <c r="J150" i="1"/>
  <c r="H148" i="1"/>
  <c r="J277" i="1"/>
  <c r="J369" i="1"/>
  <c r="K369" i="1" s="1"/>
  <c r="J349" i="1"/>
  <c r="K349" i="1" s="1"/>
  <c r="J316" i="1"/>
  <c r="K316" i="1" s="1"/>
  <c r="J313" i="1"/>
  <c r="J309" i="1"/>
  <c r="K309" i="1" s="1"/>
  <c r="J79" i="1"/>
  <c r="J149" i="1"/>
  <c r="J347" i="1"/>
  <c r="K347" i="1" s="1"/>
  <c r="J345" i="1"/>
  <c r="K345" i="1" s="1"/>
  <c r="J343" i="1"/>
  <c r="K343" i="1" s="1"/>
  <c r="J341" i="1"/>
  <c r="J199" i="1"/>
  <c r="K199" i="1" s="1"/>
  <c r="J353" i="1"/>
  <c r="K353" i="1" s="1"/>
  <c r="J337" i="1"/>
  <c r="J251" i="1"/>
  <c r="K251" i="1" s="1"/>
  <c r="J269" i="1"/>
  <c r="K269" i="1" s="1"/>
  <c r="J250" i="1"/>
  <c r="J298" i="1"/>
  <c r="J265" i="1"/>
  <c r="K265" i="1" s="1"/>
  <c r="J286" i="1"/>
  <c r="J294" i="1"/>
  <c r="K294" i="1" s="1"/>
  <c r="J301" i="1"/>
  <c r="J299" i="1"/>
  <c r="K299" i="1" s="1"/>
  <c r="J297" i="1"/>
  <c r="K297" i="1" s="1"/>
  <c r="J295" i="1"/>
  <c r="K295" i="1" s="1"/>
  <c r="J365" i="1"/>
  <c r="K365" i="1" s="1"/>
  <c r="J363" i="1"/>
  <c r="K363" i="1" s="1"/>
  <c r="J361" i="1"/>
  <c r="K361" i="1" s="1"/>
  <c r="J359" i="1"/>
  <c r="K359" i="1" s="1"/>
  <c r="J357" i="1"/>
  <c r="J145" i="1"/>
  <c r="J144" i="1" s="1"/>
  <c r="K144" i="1" s="1"/>
  <c r="J158" i="1"/>
  <c r="J168" i="1"/>
  <c r="K168" i="1" s="1"/>
  <c r="J174" i="1"/>
  <c r="J264" i="1"/>
  <c r="J354" i="1"/>
  <c r="K354" i="1" s="1"/>
  <c r="J270" i="1"/>
  <c r="J262" i="1"/>
  <c r="J260" i="1"/>
  <c r="J368" i="1"/>
  <c r="J61" i="1"/>
  <c r="J60" i="1" s="1"/>
  <c r="K60" i="1" s="1"/>
  <c r="J255" i="1"/>
  <c r="J263" i="1"/>
  <c r="J259" i="1"/>
  <c r="J331" i="1"/>
  <c r="J236" i="1"/>
  <c r="J65" i="1"/>
  <c r="J72" i="1"/>
  <c r="K72" i="1" s="1"/>
  <c r="J70" i="1"/>
  <c r="K70" i="1" s="1"/>
  <c r="J112" i="1"/>
  <c r="J111" i="1" s="1"/>
  <c r="J122" i="1"/>
  <c r="J121" i="1" s="1"/>
  <c r="J133" i="1"/>
  <c r="J153" i="1"/>
  <c r="J182" i="1"/>
  <c r="K182" i="1" s="1"/>
  <c r="J221" i="1"/>
  <c r="K221" i="1" s="1"/>
  <c r="J232" i="1"/>
  <c r="J242" i="1"/>
  <c r="J241" i="1" s="1"/>
  <c r="K241" i="1" s="1"/>
  <c r="J306" i="1"/>
  <c r="J311" i="1"/>
  <c r="K311" i="1" s="1"/>
  <c r="J332" i="1"/>
  <c r="K332" i="1" s="1"/>
  <c r="J336" i="1"/>
  <c r="K336" i="1" s="1"/>
  <c r="J350" i="1"/>
  <c r="K350" i="1" s="1"/>
  <c r="J348" i="1"/>
  <c r="K348" i="1" s="1"/>
  <c r="J344" i="1"/>
  <c r="K344" i="1" s="1"/>
  <c r="J71" i="1"/>
  <c r="K71" i="1" s="1"/>
  <c r="J183" i="1"/>
  <c r="K183" i="1" s="1"/>
  <c r="J222" i="1"/>
  <c r="K222" i="1" s="1"/>
  <c r="J229" i="1"/>
  <c r="J227" i="1"/>
  <c r="J226" i="1"/>
  <c r="J223" i="1"/>
  <c r="J131" i="1"/>
  <c r="J129" i="1"/>
  <c r="K129" i="1" s="1"/>
  <c r="J127" i="1"/>
  <c r="K127" i="1" s="1"/>
  <c r="J159" i="1"/>
  <c r="J171" i="1"/>
  <c r="J169" i="1"/>
  <c r="J192" i="1"/>
  <c r="J190" i="1"/>
  <c r="J186" i="1"/>
  <c r="J116" i="1"/>
  <c r="J132" i="1"/>
  <c r="J189" i="1"/>
  <c r="J162" i="1"/>
  <c r="J163" i="1"/>
  <c r="J187" i="1"/>
  <c r="J180" i="1"/>
  <c r="K180" i="1" s="1"/>
  <c r="J178" i="1"/>
  <c r="J176" i="1"/>
  <c r="J160" i="1"/>
  <c r="J181" i="1"/>
  <c r="J177" i="1"/>
  <c r="J69" i="1"/>
  <c r="J188" i="1"/>
  <c r="J276" i="1"/>
  <c r="J287" i="1"/>
  <c r="J300" i="1"/>
  <c r="J314" i="1"/>
  <c r="J333" i="1"/>
  <c r="K333" i="1" s="1"/>
  <c r="J364" i="1"/>
  <c r="K364" i="1" s="1"/>
  <c r="J355" i="1"/>
  <c r="K355" i="1" s="1"/>
  <c r="J346" i="1"/>
  <c r="K346" i="1" s="1"/>
  <c r="J338" i="1"/>
  <c r="K338" i="1" s="1"/>
  <c r="H121" i="1"/>
  <c r="H9" i="1" s="1"/>
  <c r="J117" i="1"/>
  <c r="J128" i="1"/>
  <c r="K128" i="1" s="1"/>
  <c r="J126" i="1"/>
  <c r="J161" i="1"/>
  <c r="J191" i="1"/>
  <c r="J184" i="1"/>
  <c r="K184" i="1" s="1"/>
  <c r="J175" i="1"/>
  <c r="J207" i="1"/>
  <c r="J206" i="1" s="1"/>
  <c r="J228" i="1"/>
  <c r="J225" i="1"/>
  <c r="J239" i="1"/>
  <c r="J252" i="1"/>
  <c r="J272" i="1"/>
  <c r="K272" i="1" s="1"/>
  <c r="J267" i="1"/>
  <c r="K267" i="1" s="1"/>
  <c r="J256" i="1"/>
  <c r="J284" i="1"/>
  <c r="K284" i="1" s="1"/>
  <c r="J296" i="1"/>
  <c r="J308" i="1"/>
  <c r="K308" i="1" s="1"/>
  <c r="J329" i="1"/>
  <c r="K329" i="1" s="1"/>
  <c r="J367" i="1"/>
  <c r="K367" i="1" s="1"/>
  <c r="J356" i="1"/>
  <c r="K356" i="1" s="1"/>
  <c r="J351" i="1"/>
  <c r="K351" i="1" s="1"/>
  <c r="J342" i="1"/>
  <c r="K342" i="1" s="1"/>
  <c r="J340" i="1"/>
  <c r="K340" i="1" s="1"/>
  <c r="I148" i="1"/>
  <c r="J130" i="1"/>
  <c r="K130" i="1" s="1"/>
  <c r="J165" i="1"/>
  <c r="J170" i="1"/>
  <c r="K170" i="1" s="1"/>
  <c r="J179" i="1"/>
  <c r="J271" i="1"/>
  <c r="J261" i="1"/>
  <c r="J281" i="1"/>
  <c r="J115" i="1"/>
  <c r="J125" i="1"/>
  <c r="J138" i="1"/>
  <c r="J164" i="1"/>
  <c r="J185" i="1"/>
  <c r="K185" i="1" s="1"/>
  <c r="J200" i="1"/>
  <c r="K200" i="1" s="1"/>
  <c r="J213" i="1"/>
  <c r="J212" i="1" s="1"/>
  <c r="J249" i="1"/>
  <c r="J268" i="1"/>
  <c r="K268" i="1" s="1"/>
  <c r="J290" i="1"/>
  <c r="J302" i="1"/>
  <c r="J328" i="1"/>
  <c r="K328" i="1" s="1"/>
  <c r="J366" i="1"/>
  <c r="K366" i="1" s="1"/>
  <c r="J352" i="1"/>
  <c r="K352" i="1" s="1"/>
  <c r="I335" i="1"/>
  <c r="J258" i="1"/>
  <c r="B327" i="1"/>
  <c r="B325" i="1" s="1"/>
  <c r="D306" i="1"/>
  <c r="J289" i="1" l="1"/>
  <c r="K289" i="1" s="1"/>
  <c r="K290" i="1"/>
  <c r="J280" i="1"/>
  <c r="K280" i="1" s="1"/>
  <c r="K281" i="1"/>
  <c r="J238" i="1"/>
  <c r="K238" i="1" s="1"/>
  <c r="K239" i="1"/>
  <c r="J235" i="1"/>
  <c r="K235" i="1" s="1"/>
  <c r="K236" i="1"/>
  <c r="J231" i="1"/>
  <c r="K231" i="1" s="1"/>
  <c r="K232" i="1"/>
  <c r="J198" i="1"/>
  <c r="K198" i="1" s="1"/>
  <c r="J64" i="1"/>
  <c r="K64" i="1" s="1"/>
  <c r="K65" i="1"/>
  <c r="I9" i="1"/>
  <c r="I371" i="1" s="1"/>
  <c r="J152" i="1"/>
  <c r="H371" i="1"/>
  <c r="J67" i="1"/>
  <c r="K67" i="1" s="1"/>
  <c r="J167" i="1"/>
  <c r="K167" i="1" s="1"/>
  <c r="J173" i="1"/>
  <c r="K173" i="1" s="1"/>
  <c r="J124" i="1"/>
  <c r="K124" i="1" s="1"/>
  <c r="J157" i="1"/>
  <c r="J11" i="1"/>
  <c r="K11" i="1" s="1"/>
  <c r="J274" i="1"/>
  <c r="K274" i="1" s="1"/>
  <c r="J254" i="1"/>
  <c r="K254" i="1" s="1"/>
  <c r="J248" i="1"/>
  <c r="K248" i="1" s="1"/>
  <c r="J220" i="1"/>
  <c r="K220" i="1" s="1"/>
  <c r="J304" i="1"/>
  <c r="K304" i="1" s="1"/>
  <c r="J283" i="1"/>
  <c r="K283" i="1" s="1"/>
  <c r="J114" i="1"/>
  <c r="K114" i="1" s="1"/>
  <c r="J292" i="1"/>
  <c r="K292" i="1" s="1"/>
  <c r="J82" i="1"/>
  <c r="K82" i="1" s="1"/>
  <c r="J78" i="1"/>
  <c r="J148" i="1"/>
  <c r="J327" i="1"/>
  <c r="J335" i="1"/>
  <c r="K335" i="1" s="1"/>
  <c r="B78" i="1"/>
  <c r="J325" i="1" l="1"/>
  <c r="K325" i="1" s="1"/>
  <c r="K327" i="1"/>
  <c r="J9" i="1"/>
  <c r="D69" i="1"/>
  <c r="D70" i="1"/>
  <c r="D68" i="1"/>
  <c r="J371" i="1" l="1"/>
  <c r="K371" i="1" s="1"/>
  <c r="K9" i="1"/>
  <c r="D26" i="1"/>
  <c r="D43" i="1" l="1"/>
  <c r="D48" i="1" l="1"/>
  <c r="D19" i="1" l="1"/>
  <c r="D295" i="1" l="1"/>
  <c r="D294" i="1" l="1"/>
  <c r="D16" i="1" l="1"/>
  <c r="D15" i="1"/>
  <c r="D31" i="1" l="1"/>
  <c r="B335" i="1" l="1"/>
  <c r="D29" i="1"/>
  <c r="D24" i="1" l="1"/>
  <c r="D44" i="1"/>
  <c r="D40" i="1"/>
  <c r="D39" i="1"/>
  <c r="D50" i="1"/>
  <c r="D20" i="1"/>
  <c r="D23" i="1"/>
  <c r="D127" i="1" l="1"/>
  <c r="D293" i="1"/>
  <c r="D296" i="1"/>
  <c r="D91" i="1"/>
  <c r="D101" i="1" l="1"/>
  <c r="D100" i="1" l="1"/>
  <c r="D90" i="1" l="1"/>
  <c r="D301" i="1" l="1"/>
  <c r="D182" i="1" l="1"/>
  <c r="D99" i="1" l="1"/>
  <c r="D329" i="1" l="1"/>
  <c r="D367" i="1" l="1"/>
  <c r="D366" i="1"/>
  <c r="D365" i="1"/>
  <c r="D353" i="1"/>
  <c r="D361" i="1"/>
  <c r="D362" i="1"/>
  <c r="D349" i="1"/>
  <c r="D346" i="1"/>
  <c r="D347" i="1"/>
  <c r="D337" i="1"/>
  <c r="D313" i="1" l="1"/>
  <c r="D71" i="1" l="1"/>
  <c r="B220" i="1"/>
  <c r="D222" i="1"/>
  <c r="D221" i="1"/>
  <c r="D316" i="1" l="1"/>
  <c r="D314" i="1" l="1"/>
  <c r="D207" i="1" l="1"/>
  <c r="D206" i="1" s="1"/>
  <c r="C206" i="1"/>
  <c r="B206" i="1"/>
  <c r="D200" i="1" l="1"/>
  <c r="C212" i="1" l="1"/>
  <c r="B212" i="1"/>
  <c r="D213" i="1"/>
  <c r="D212" i="1" s="1"/>
  <c r="D199" i="1"/>
  <c r="D198" i="1" s="1"/>
  <c r="B283" i="1" l="1"/>
  <c r="D287" i="1"/>
  <c r="D277" i="1"/>
  <c r="D190" i="1"/>
  <c r="D189" i="1"/>
  <c r="D72" i="1" l="1"/>
  <c r="D67" i="1" s="1"/>
  <c r="D192" i="1" l="1"/>
  <c r="D191" i="1" l="1"/>
  <c r="D188" i="1"/>
  <c r="B167" i="1"/>
  <c r="D171" i="1" l="1"/>
  <c r="D80" i="1" l="1"/>
  <c r="D227" i="1" l="1"/>
  <c r="B254" i="1" l="1"/>
  <c r="B238" i="1"/>
  <c r="B157" i="1"/>
  <c r="B148" i="1"/>
  <c r="B82" i="1"/>
  <c r="D298" i="1"/>
  <c r="D300" i="1"/>
  <c r="D286" i="1"/>
  <c r="D271" i="1"/>
  <c r="D270" i="1"/>
  <c r="D264" i="1"/>
  <c r="D261" i="1"/>
  <c r="B248" i="1"/>
  <c r="C148" i="1"/>
  <c r="C111" i="1"/>
  <c r="D251" i="1" l="1"/>
  <c r="D252" i="1"/>
  <c r="D250" i="1"/>
  <c r="D226" i="1"/>
  <c r="D51" i="1"/>
  <c r="D52" i="1"/>
  <c r="D187" i="1" l="1"/>
  <c r="D79" i="1" l="1"/>
  <c r="D78" i="1" s="1"/>
  <c r="D186" i="1"/>
  <c r="D185" i="1"/>
  <c r="D165" i="1"/>
  <c r="D164" i="1"/>
  <c r="D117" i="1"/>
  <c r="C121" i="1"/>
  <c r="B121" i="1"/>
  <c r="D122" i="1"/>
  <c r="D121" i="1" s="1"/>
  <c r="D150" i="1"/>
  <c r="D131" i="1"/>
  <c r="D130" i="1"/>
  <c r="D102" i="1" l="1"/>
  <c r="B111" i="1"/>
  <c r="D89" i="1"/>
  <c r="D88" i="1" l="1"/>
  <c r="D87" i="1"/>
  <c r="D145" i="1"/>
  <c r="D144" i="1" s="1"/>
  <c r="D285" i="1" l="1"/>
  <c r="D47" i="1" l="1"/>
  <c r="D299" i="1"/>
  <c r="D297" i="1"/>
  <c r="D272" i="1"/>
  <c r="D269" i="1"/>
  <c r="D268" i="1"/>
  <c r="D267" i="1"/>
  <c r="D265" i="1"/>
  <c r="D255" i="1"/>
  <c r="D276" i="1"/>
  <c r="D274" i="1" s="1"/>
  <c r="D239" i="1"/>
  <c r="D177" i="1"/>
  <c r="D125" i="1" l="1"/>
  <c r="D86" i="1"/>
  <c r="D42" i="1" l="1"/>
  <c r="C238" i="1" l="1"/>
  <c r="D184" i="1" l="1"/>
  <c r="D176" i="1" l="1"/>
  <c r="D175" i="1"/>
  <c r="C327" i="1" l="1"/>
  <c r="D332" i="1"/>
  <c r="D12" i="1" l="1"/>
  <c r="D13" i="1"/>
  <c r="D14" i="1"/>
  <c r="D17" i="1"/>
  <c r="D18" i="1"/>
  <c r="D21" i="1"/>
  <c r="D22" i="1"/>
  <c r="D25" i="1"/>
  <c r="D28" i="1"/>
  <c r="D30" i="1"/>
  <c r="D32" i="1"/>
  <c r="D33" i="1"/>
  <c r="D34" i="1"/>
  <c r="D35" i="1"/>
  <c r="D36" i="1"/>
  <c r="D37" i="1"/>
  <c r="D38" i="1"/>
  <c r="D46" i="1"/>
  <c r="D11" i="1" l="1"/>
  <c r="B64" i="1"/>
  <c r="D308" i="1" l="1"/>
  <c r="B280" i="1" l="1"/>
  <c r="D242" i="1"/>
  <c r="D241" i="1" s="1"/>
  <c r="D249" i="1"/>
  <c r="D248" i="1" s="1"/>
  <c r="D368" i="1"/>
  <c r="D338" i="1"/>
  <c r="D290" i="1"/>
  <c r="D289" i="1" s="1"/>
  <c r="C289" i="1"/>
  <c r="B289" i="1"/>
  <c r="D284" i="1"/>
  <c r="D283" i="1" s="1"/>
  <c r="C280" i="1"/>
  <c r="D281" i="1"/>
  <c r="D333" i="1"/>
  <c r="D328" i="1"/>
  <c r="C325" i="1"/>
  <c r="C138" i="1"/>
  <c r="B138" i="1"/>
  <c r="B9" i="1" s="1"/>
  <c r="D139" i="1"/>
  <c r="D138" i="1" s="1"/>
  <c r="D178" i="1"/>
  <c r="C220" i="1"/>
  <c r="D174" i="1"/>
  <c r="D302" i="1"/>
  <c r="D292" i="1" s="1"/>
  <c r="D168" i="1"/>
  <c r="D153" i="1"/>
  <c r="D152" i="1" s="1"/>
  <c r="D61" i="1"/>
  <c r="D60" i="1" s="1"/>
  <c r="D149" i="1"/>
  <c r="D148" i="1" s="1"/>
  <c r="D115" i="1"/>
  <c r="D183" i="1"/>
  <c r="D260" i="1"/>
  <c r="D262" i="1"/>
  <c r="D238" i="1"/>
  <c r="D232" i="1"/>
  <c r="D231" i="1" s="1"/>
  <c r="D223" i="1"/>
  <c r="D225" i="1"/>
  <c r="D228" i="1"/>
  <c r="D161" i="1"/>
  <c r="D132" i="1"/>
  <c r="D129" i="1"/>
  <c r="D133" i="1"/>
  <c r="D181" i="1"/>
  <c r="D180" i="1"/>
  <c r="D116" i="1"/>
  <c r="D128" i="1"/>
  <c r="D85" i="1"/>
  <c r="D84" i="1"/>
  <c r="D170" i="1"/>
  <c r="D169" i="1"/>
  <c r="D229" i="1"/>
  <c r="D309" i="1"/>
  <c r="D304" i="1" s="1"/>
  <c r="D311" i="1"/>
  <c r="D65" i="1"/>
  <c r="D64" i="1" s="1"/>
  <c r="D98" i="1"/>
  <c r="D103" i="1"/>
  <c r="D112" i="1"/>
  <c r="D111" i="1" s="1"/>
  <c r="D179" i="1"/>
  <c r="D126" i="1"/>
  <c r="D158" i="1"/>
  <c r="D159" i="1"/>
  <c r="D160" i="1"/>
  <c r="D162" i="1"/>
  <c r="D163" i="1"/>
  <c r="D256" i="1"/>
  <c r="D258" i="1"/>
  <c r="D259" i="1"/>
  <c r="D263" i="1"/>
  <c r="D331" i="1"/>
  <c r="D363" i="1"/>
  <c r="C335" i="1"/>
  <c r="D360" i="1"/>
  <c r="D340" i="1"/>
  <c r="D341" i="1"/>
  <c r="D342" i="1"/>
  <c r="D343" i="1"/>
  <c r="D344" i="1"/>
  <c r="D345" i="1"/>
  <c r="D348" i="1"/>
  <c r="D350" i="1"/>
  <c r="D351" i="1"/>
  <c r="D352" i="1"/>
  <c r="D354" i="1"/>
  <c r="D355" i="1"/>
  <c r="D356" i="1"/>
  <c r="D357" i="1"/>
  <c r="D358" i="1"/>
  <c r="D359" i="1"/>
  <c r="D364" i="1"/>
  <c r="D369" i="1"/>
  <c r="D336" i="1"/>
  <c r="C9" i="1" l="1"/>
  <c r="D173" i="1"/>
  <c r="D114" i="1"/>
  <c r="D124" i="1"/>
  <c r="D167" i="1"/>
  <c r="D254" i="1"/>
  <c r="D157" i="1"/>
  <c r="D82" i="1"/>
  <c r="D9" i="1" s="1"/>
  <c r="B371" i="1"/>
  <c r="D327" i="1"/>
  <c r="D325" i="1" s="1"/>
  <c r="D280" i="1"/>
  <c r="D335" i="1"/>
  <c r="D220" i="1"/>
  <c r="D371" i="1" l="1"/>
  <c r="C371" i="1"/>
</calcChain>
</file>

<file path=xl/sharedStrings.xml><?xml version="1.0" encoding="utf-8"?>
<sst xmlns="http://schemas.openxmlformats.org/spreadsheetml/2006/main" count="362" uniqueCount="315">
  <si>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</si>
  <si>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</si>
  <si>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</si>
  <si>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</si>
  <si>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</si>
  <si>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</si>
  <si>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</si>
  <si>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</si>
  <si>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</si>
  <si>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</si>
  <si>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</si>
  <si>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</si>
  <si>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</si>
  <si>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</si>
  <si>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</si>
  <si>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</si>
  <si>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</si>
  <si>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</si>
  <si>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Szórvány közvilágítás bővítések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</si>
  <si>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</si>
  <si>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</si>
  <si>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</si>
  <si>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</si>
  <si>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</si>
  <si>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</si>
  <si>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</si>
  <si>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</si>
  <si>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</si>
  <si>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</si>
  <si>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</si>
  <si>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</si>
  <si>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</si>
  <si>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</si>
  <si>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</si>
  <si>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</si>
  <si>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</si>
  <si>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</si>
  <si>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</si>
  <si>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</si>
  <si>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</si>
  <si>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081045 Szabadidősport tevékenység és támogatása</t>
  </si>
  <si>
    <t>013320 Köztemető fenntartás és működtetés</t>
  </si>
  <si>
    <t>Komáromi köztemetőbe pót vízvezeték kiépítés</t>
  </si>
  <si>
    <t>081071 Üdülői szálláshely szolgáltatás és étkeztetés</t>
  </si>
  <si>
    <t>047410 Ár- és belvízvédelemmel összefüggő tevékenységek</t>
  </si>
  <si>
    <t>066020 Város és községgazdálkodás</t>
  </si>
  <si>
    <t>KVSE molaji sporttelep kútfúrás saját vízforrás kiépítésére</t>
  </si>
  <si>
    <t>066010 Zöldterület kezelés</t>
  </si>
  <si>
    <t>Automata öntözőberendezés Hősök terén</t>
  </si>
  <si>
    <t>Automata öntözőberendezés Szent István téren</t>
  </si>
  <si>
    <t>Vízrendezési tervek készítése</t>
  </si>
  <si>
    <t>Lengyár telep csapadékvíz elvezetés kiépítésének tervezése</t>
  </si>
  <si>
    <t>Jászai M. u. csapadékvíz kiépítése</t>
  </si>
  <si>
    <t>063080 Vízellátással kapcsolatos közmű építése, fenntartása üzemeltetése</t>
  </si>
  <si>
    <t>Hősök tere jelzőlámpás gyalogátkelő kiépítése</t>
  </si>
  <si>
    <t>Házi átemelő szivattyú telepítés</t>
  </si>
  <si>
    <t>Lenkey utca csatornahálózat kiépítése</t>
  </si>
  <si>
    <t>Közmű tervezések</t>
  </si>
  <si>
    <t>Közvilágítás korszerűsítés folytatása (LED)</t>
  </si>
  <si>
    <t>Térffy Gyula utca-Szamos utca sarok közvilágítás</t>
  </si>
  <si>
    <t>Gesztenye utca közvilágítás bővítés</t>
  </si>
  <si>
    <t>Bozsik József sportpálya udvari tároló építés</t>
  </si>
  <si>
    <t>Alapy Gáspár térre Alapy Gáspár mellszobrának felállítása megvilágítással</t>
  </si>
  <si>
    <t>082044 Könyvtári szolgáltatások</t>
  </si>
  <si>
    <t>Komáromi Csillag Óvoda kresz parkhoz vezető járda</t>
  </si>
  <si>
    <t>Komáromi Szőnyi Színes Óvoda belső átalakítás</t>
  </si>
  <si>
    <t xml:space="preserve">Komáromi Tóparti Óvoda fedett kerékpártároló </t>
  </si>
  <si>
    <t>Komáromi Tóparti Óvoda játéktároló faház</t>
  </si>
  <si>
    <t>Komáromi Gesztenyés Óvoda udvar bővítés</t>
  </si>
  <si>
    <t>Komáromi Gesztenyés Óvoda kerítés építés</t>
  </si>
  <si>
    <t>Szabdság úti áteresz tervezése és átépítése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</si>
  <si>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</si>
  <si>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</si>
  <si>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</si>
  <si>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</si>
  <si>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</si>
  <si>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</si>
  <si>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Kajak kenu kikötő létesítése</t>
  </si>
  <si>
    <t>Koppánymonostori sportpálya körüli zöldterület parkosítás, zajvédő fasor, cserjesor telepítés</t>
  </si>
  <si>
    <t>Minivár Bölcsőde udvari tároló</t>
  </si>
  <si>
    <t>Beruházási tervek</t>
  </si>
  <si>
    <t>053010 Környezetszennyezés csökkentésének igazgatása</t>
  </si>
  <si>
    <t>Figyelőkutak fúrása (3 db)</t>
  </si>
  <si>
    <t>Nonprofit szolgáltatóház kialakítása támogatási előlegből</t>
  </si>
  <si>
    <t>Nonprofit szolgáltatóházba eszközbeszerzés támogatási előlegből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</si>
  <si>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</si>
  <si>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</si>
  <si>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</si>
  <si>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</si>
  <si>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</si>
  <si>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</si>
  <si>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</si>
  <si>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támogatási előlegből</t>
  </si>
  <si>
    <t>Jókai Mór Gimnázium energetiki korszerűsítése önerő</t>
  </si>
  <si>
    <t>096015 Gyermekétkeztetés köznevelési intézményben</t>
  </si>
  <si>
    <t>102031 Idősek nappali ellátása</t>
  </si>
  <si>
    <t>Komáromi Szivárvány Óvoda számítógép</t>
  </si>
  <si>
    <t xml:space="preserve">Komáromi Napsugár Óvoda klíma berendezés </t>
  </si>
  <si>
    <t>Komárom Város Egyesített Szociális Intézménye mosodai szennyestároló kocsi</t>
  </si>
  <si>
    <t xml:space="preserve">Komárom Város Egészségügyi Alapellátási Szolgálata 3 db turbina </t>
  </si>
  <si>
    <t>081030 Sportlétesítmények, edzőtáborok működtetése és fejlesztése</t>
  </si>
  <si>
    <t>Brigetio öröksége látogatóközpont kialakítása épületberuházás önerő</t>
  </si>
  <si>
    <t>Brigetio öröksége látogatóközpont kialakítása eszközbeszerzés önerő</t>
  </si>
  <si>
    <t>Geotermikus hőellátó rendszer kiépítése támogatásból</t>
  </si>
  <si>
    <t>Helyi identitás és kohézió erősítése pályázati támogatásból eszközbeszerzés</t>
  </si>
  <si>
    <t>Humán szolgáltatások fejlesztése építés támogatásból</t>
  </si>
  <si>
    <t>Humán szolgáltatások fejlesztése eszközbeszerzés támogatásból</t>
  </si>
  <si>
    <t>Járásszékhely múzeumok szakmai támogatása önerő</t>
  </si>
  <si>
    <t>8. melléklet</t>
  </si>
  <si>
    <t>Pályázatok és azokhoz kapcsolódó feladatok</t>
  </si>
  <si>
    <t>Immateriális javak beszerzése</t>
  </si>
  <si>
    <t>Ipari park kitáblázása (irányító totemek)</t>
  </si>
  <si>
    <t>Komáromhoz köthető hírességek fala</t>
  </si>
  <si>
    <t>Mindszenty József bíboros szobor</t>
  </si>
  <si>
    <t>Ektromos kapunyitó rendszer (kétszárnyas nagykapu)</t>
  </si>
  <si>
    <t>MOL városrész közlekedési koncepció (parkolók, útburkolatok megtervezése)</t>
  </si>
  <si>
    <t>Akadálymentesítés gyalogátkelőhelyeknél</t>
  </si>
  <si>
    <t>Horgász köz csapadékvíz elvezető árok folytonosságának biztosítása</t>
  </si>
  <si>
    <t>Színház köz kerítés</t>
  </si>
  <si>
    <t>092120 Köznevelési intézmény 5-8 évfolyamán tanulók nevelésével, oktatásával kapcs műk feladatok</t>
  </si>
  <si>
    <t>Feszty Iskolába pénzbeszedők és fejlesztő pedagógus részére iroda kialakítása</t>
  </si>
  <si>
    <t>Intézményi játszóterek tervezése</t>
  </si>
  <si>
    <t xml:space="preserve">Komáromi Csillag Óvoda udvar és játszótér </t>
  </si>
  <si>
    <t xml:space="preserve">Komáromi Kistáltos Óvoda udvar és játszótér </t>
  </si>
  <si>
    <t xml:space="preserve">Komáromi Napsugár Óvoda udvar és játszótér 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</si>
  <si>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</si>
  <si>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</si>
  <si>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</si>
  <si>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Zsebibaba Bölcsőde udvar és játszótér</t>
  </si>
  <si>
    <t>062010 Településfejlesztés igazgatása</t>
  </si>
  <si>
    <t>Bartók Béla utca kiépítése</t>
  </si>
  <si>
    <t>1. sz főút körforgalom és Puskás T. utca közötti bekötőút építése</t>
  </si>
  <si>
    <t>Idősek Otthonába lift beszerzés</t>
  </si>
  <si>
    <t>Ipari parkba útterv készítés</t>
  </si>
  <si>
    <t>Dózsa György utca részleges járda építési tervek</t>
  </si>
  <si>
    <t>Tuba J. utca szennyvízcsatorna kiépítése</t>
  </si>
  <si>
    <t>Székely Bertalan utca 20. környezetének csapadékvíz elvezetése</t>
  </si>
  <si>
    <t>Rüdiger tó partján kútfúrási terv</t>
  </si>
  <si>
    <t>051020 Nem veszélyes hulladék összetevőinek válogatása, elkülönített begyűjtése, szállítása, átrakása</t>
  </si>
  <si>
    <t>Komposztáló és hulladékudvar tervei</t>
  </si>
  <si>
    <t>Város területén lokális vízelvezető árok  rendszer kiépítése</t>
  </si>
  <si>
    <t>Tuba J. utca vízvezetés építés</t>
  </si>
  <si>
    <t>Madách utca közvilágítás bővítés (Spot park felé)</t>
  </si>
  <si>
    <t>Temető utca 2-4-6 tömbök előtt közvilágítás tervezés</t>
  </si>
  <si>
    <t>Puskás Tivadar út és körforgalom közötti közvilágítás kiépítés</t>
  </si>
  <si>
    <t>LED villogóval ellátott gyalogátkelők kialakítása</t>
  </si>
  <si>
    <t>Villogó jelzőtáblák telepítése (Gyár utca, Szőnyi út, MOL városrész, Koppány vezér út)</t>
  </si>
  <si>
    <t>042220 Erdőgazdálkodás</t>
  </si>
  <si>
    <t>Erdőtelepítés rendezési terv szerint</t>
  </si>
  <si>
    <t>Ping-pong asztal, fatetős kerti kiülő</t>
  </si>
  <si>
    <t>Elektromos töltőállomás kialakítása önerő</t>
  </si>
  <si>
    <t>Buszvárók vásárlása</t>
  </si>
  <si>
    <t>Bozsik József sportpálya új kiszolgáló épület építési terv (talajmechanikai vizsgálattal együtt)</t>
  </si>
  <si>
    <t>Rüdiger tó partján lévő sportparkba női, gyermek fitness eszközök telepítése</t>
  </si>
  <si>
    <t>Bozsik József Iskola mellett sportpálya kútjának házi vízművessé alakítása</t>
  </si>
  <si>
    <t>Komáromi Klapka György Múzeumba 3 db ajtócsere</t>
  </si>
  <si>
    <t>086090 Egyéb szabadidős szolgáltatás</t>
  </si>
  <si>
    <t>Jókai moziba vetítővászon</t>
  </si>
  <si>
    <t>Jókai moziba jegykiadó szoftver</t>
  </si>
  <si>
    <t>Jókai mozi kamerarendszer bővítés (jegypénztár előtere)</t>
  </si>
  <si>
    <t>Jókai mozi 2 db fejgép (LDR CONTO 2000)</t>
  </si>
  <si>
    <t>Komáromi Tóparti Óvoda villamoshálózat felújítása I. ütem</t>
  </si>
  <si>
    <t xml:space="preserve">Komáromi Szivárvány Óvoda fedett kerékpártároló </t>
  </si>
  <si>
    <t xml:space="preserve">Komáromi Szivárvány Óvoda Zsomb kialakítása a pincében,+ szivattyú telepítés </t>
  </si>
  <si>
    <t>Zsebibaba Bölcsőde riasztó rendszerének felújítása, bővítése</t>
  </si>
  <si>
    <t>Minivár Bölcsőde fix árnyékoló II. ütem</t>
  </si>
  <si>
    <t>Sportpark és futókör kialakítása a Rüdiger tó partján</t>
  </si>
  <si>
    <t>Ipari park védőfasor telepítés</t>
  </si>
  <si>
    <t>Szőnyi főút járda melletti faültetés</t>
  </si>
  <si>
    <t>Ácsi út mellett faültetés</t>
  </si>
  <si>
    <t>Városi kamerarendszer fejlesztése</t>
  </si>
  <si>
    <t xml:space="preserve">Szőnyi bikaistálló villamos hálózat </t>
  </si>
  <si>
    <t>Komáromi Horgász Egyesület faház vásárlás</t>
  </si>
  <si>
    <t>Szőnyi horgásztónál játszótér bővítés</t>
  </si>
  <si>
    <t>Feszty Általános Iskola sportpálya aszfaltozás</t>
  </si>
  <si>
    <t xml:space="preserve">Út tervezések </t>
  </si>
  <si>
    <t>Komáromi Gesztenyés Óvoda épületének bővítése tornaszobával kiviteli terv</t>
  </si>
  <si>
    <t>Garázs felújítás</t>
  </si>
  <si>
    <t>Járda szélesítés</t>
  </si>
  <si>
    <t>Minivár Bölcsőde részleges szigetelése hőhidaknál</t>
  </si>
  <si>
    <t>Szőnyi könyvtárba vízbekötés</t>
  </si>
  <si>
    <t>016080 Kiemelt állami és önkormányzati rendezvények</t>
  </si>
  <si>
    <t>Háziorvosi rendelőkbe klíma készülékek és villamos hálózat fejlesztés</t>
  </si>
  <si>
    <t>074031 Család és nővédelmi egészségügyi gondozás</t>
  </si>
  <si>
    <t>Szőnyi védőnői szolgálat villamos hálózat fejlesztés (klíma készülék beszerelése miatt)</t>
  </si>
  <si>
    <t>Díjbeszedői irodába klíma beépítés</t>
  </si>
  <si>
    <t>pénztárhelységbe klíma beszerelés</t>
  </si>
  <si>
    <t>Tóth Lőrinc utcai 3. orvosi rendelőbe bútor</t>
  </si>
  <si>
    <t>072112 Háziorvosi ügyeleti ellátás</t>
  </si>
  <si>
    <t>Orvosi ügyeletre gázkazán</t>
  </si>
  <si>
    <t>Berecz Dezső Sporttelep eredményjelző tábla tartószerkezet és 220 V árammal történő ellátás előpkészítése</t>
  </si>
  <si>
    <t>Berecz Dezső Sporttelep műfüves pálya mellé telepítendő lelátó beton pontalap előkészítés</t>
  </si>
  <si>
    <t>Komárom 1782/182 hrsz ingatlan vásárlás</t>
  </si>
  <si>
    <t>091120 Sajátos nevelési igényű gyermekek óvodai nevelésének, ellátásának szakmai feladatai</t>
  </si>
  <si>
    <t>Komáromi Szivárvány Óvoda képességfejlesztő eszköz</t>
  </si>
  <si>
    <t>Komáromi Tóparti Óvoda számítógép</t>
  </si>
  <si>
    <t>Komáromi Tóparti Óvoda klíma</t>
  </si>
  <si>
    <t>Komáromi Csillag Óvoda klíma</t>
  </si>
  <si>
    <t>Komáromi Szőnyi Színes Óvoda laptop</t>
  </si>
  <si>
    <t>Komáromi Kistáltos Óvoda fénymásoló</t>
  </si>
  <si>
    <t>Komáromi Gesztenyés Óvoda 2 db számítógép</t>
  </si>
  <si>
    <t>Komáromi Klapka György Múzeum számítógép</t>
  </si>
  <si>
    <t>Komáromi Klapka György Múzeum háttértár</t>
  </si>
  <si>
    <t>Komáromi Klapka György Múzeum páraelszívó</t>
  </si>
  <si>
    <t>Komárom Város Egyesített Szociális Intézménye számítógép</t>
  </si>
  <si>
    <t>Komáromi Aprótalpak Bölcsőde számítógép</t>
  </si>
  <si>
    <t>Komárom Város Egészségügyi Alapellátási Szolgálata  RTG szenzor vezetékekkel</t>
  </si>
  <si>
    <t>Komárom Város Egészségügyi Alapellátási Szolgálata  3 db asszisztens szék</t>
  </si>
  <si>
    <t>Komárom Város Egészségügyi Alapellátási Szolgálata RTG digitalizáló szenzorral</t>
  </si>
  <si>
    <t xml:space="preserve">Komárom Város Egészségügyi Alapellátási Szolgálata 3 db klímaberendezés </t>
  </si>
  <si>
    <t>Petőfi Sándor út járda</t>
  </si>
  <si>
    <t>I. világháborús emlékműhöz kőpadok kihelyezése (4db), térburkolat készítés</t>
  </si>
  <si>
    <t>Petőfi utca 2. előtt gyalogos átkelőhely létesítése</t>
  </si>
  <si>
    <t>Minivár Bölcsőde fedett tető</t>
  </si>
  <si>
    <t>Klapka György utca 46, Korona utca 6, 8, 10, 12 bejáróinak burkolata</t>
  </si>
  <si>
    <t>Szőnyi út járda</t>
  </si>
  <si>
    <t>Széchenyi út járda (műszaki ellenőr)</t>
  </si>
  <si>
    <t>Komáromi Aprótalpak Bölcsőde parkoló</t>
  </si>
  <si>
    <t>Aprótalpak Bölcsőde játszótér építés</t>
  </si>
  <si>
    <t>Komárom Város területén csapadék elvezetési munkák II-III. ütem</t>
  </si>
  <si>
    <t>Esély Otthon pályázatból lakásfelújítások, átalakítások támogatásból</t>
  </si>
  <si>
    <t>Esély Otthon pályázatból lakásfelújítások, átalakítások önerő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</si>
  <si>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</si>
  <si>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</si>
  <si>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</si>
  <si>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</si>
  <si>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LIMES 0405/5-6 HRSZ földvédelmi járulék támogatásból</t>
  </si>
  <si>
    <t>Brigetio öröksége látogatóközpont eszközbeszerzés támogatási előlegből</t>
  </si>
  <si>
    <t>Inkubátorházak fejlesztése (építés) támogatási előlegből</t>
  </si>
  <si>
    <t>Inkubátorházak fejlesztése (eszközbeszerzés) támogatási előlegből</t>
  </si>
  <si>
    <t>Inkubátorházak fejlesztése (építés) önerő</t>
  </si>
  <si>
    <t>Inkubátorházak fejlesztése (eszközbeszerzés) önerő</t>
  </si>
  <si>
    <t>Nonprofit szolgáltatóház kialakítás önerő</t>
  </si>
  <si>
    <t>Aprótalpak Bölcsőde előkert parkosítás</t>
  </si>
  <si>
    <t>Aprótalpak Bölcsőde előtető</t>
  </si>
  <si>
    <t>Zöld város kialakítása (építés) támogatásból</t>
  </si>
  <si>
    <t>Zöld város kialakítása (eszköz) támogatásból</t>
  </si>
  <si>
    <t>Zöld város kialakítása (építés) önerő</t>
  </si>
  <si>
    <t>Esély Otthon pályázatból eszközbeszerzés támogatásból</t>
  </si>
  <si>
    <t>LIMES építés támogatásból</t>
  </si>
  <si>
    <t>LIMES eszközbeszerzés támogatásból</t>
  </si>
  <si>
    <t>Jókai liget játszótér építés</t>
  </si>
  <si>
    <t>Jókai liget játszótér építés eszközök</t>
  </si>
  <si>
    <t>Ipari park telekvásárlás</t>
  </si>
  <si>
    <t>Ipari park telekvásárlás földvédelmi járulék</t>
  </si>
  <si>
    <t>Ipari park telekvásárlás (véderdő kialakítás céljából)</t>
  </si>
  <si>
    <t>104035 Gyermekétkeztetés bölcsődében</t>
  </si>
  <si>
    <t>Kisértékű tárgyi eszközök</t>
  </si>
  <si>
    <t>Komarno Komárom közösségi közlekedés javítása önerő</t>
  </si>
  <si>
    <t xml:space="preserve"> Eredeti ei összesen</t>
  </si>
  <si>
    <t>Módostott ei összesen</t>
  </si>
  <si>
    <t>081071 Üdülői szálláshely-szolgáltatás és étkeztetés</t>
  </si>
  <si>
    <t>Kútfúrás Csémpuszta</t>
  </si>
  <si>
    <t>072440 Mentés</t>
  </si>
  <si>
    <t>Mentősöknek orvosi eszközök</t>
  </si>
  <si>
    <t>107015 Hajléktalanok nappali ellátása</t>
  </si>
  <si>
    <t>Háziorvos EKG készülék</t>
  </si>
  <si>
    <t>Fövenyesi üdülő-  parképítés</t>
  </si>
  <si>
    <t>Műfüves grundpálya önerő</t>
  </si>
  <si>
    <t>Rüdiger tó futópálya vizesblokk</t>
  </si>
  <si>
    <t>KEM Vállalkozásfejl. Alapítvány  Honfoglalás u. 16. ingatlan vásárlás</t>
  </si>
  <si>
    <t>Polgármesteri Hivatalba bútorok</t>
  </si>
  <si>
    <t>082092 Közművelődés, hagyományos közösségi kulturális értékek gondozása</t>
  </si>
  <si>
    <t>107013 Hajléktalanok átmeneti ellátása</t>
  </si>
  <si>
    <t>Szabadstrand kialakítása Komáromban eszközbeszerzés támogatásból</t>
  </si>
  <si>
    <t>Szabadstrand kialakítása Komáromban ingatlan beruházás támogatásból</t>
  </si>
  <si>
    <t>Szabadstrand kialakítása Komáromban ingatlan beruházás önerő</t>
  </si>
  <si>
    <t xml:space="preserve">1/2019.(I.30.) önk rendelet eredeti ei </t>
  </si>
  <si>
    <t>Komáromi Klapka György Múzeum részére személygépkocsi</t>
  </si>
  <si>
    <t>Komáromi Szivárvány Óvoda galéria készítés</t>
  </si>
  <si>
    <t>Jókai liget játszótér építés önerő</t>
  </si>
  <si>
    <t>Csereerdősítés I. ütem (031/18 HRSZ)</t>
  </si>
  <si>
    <t>Esély Otthon pályázatból eszközbeszerzés önerő</t>
  </si>
  <si>
    <t>072311 Fogorvosi alapellátás</t>
  </si>
  <si>
    <t>Komáromi Csillag Óvoda biztonsági kerítés</t>
  </si>
  <si>
    <t>Fenyves utca buszöböl</t>
  </si>
  <si>
    <t>Távhő szolgáltató vízbekötés kiváltása</t>
  </si>
  <si>
    <t>Szennyvíztisztító telep létesítés önerő</t>
  </si>
  <si>
    <t>Intézményekben mellék vízmérő tervezés</t>
  </si>
  <si>
    <t>Komárom Vág utca 8. lakóingatlan vásárlás</t>
  </si>
  <si>
    <t>098051 utazó gyógypedagógusi , utazó konduktori tevékenység szakmai feladatai</t>
  </si>
  <si>
    <t>Munkácsy utca 12. csapadékvíz elvezetés kiépítése</t>
  </si>
  <si>
    <t>Igmándi út 40. szennyvíz bekötés</t>
  </si>
  <si>
    <t>Alumínium vitrin Szőnyi Kirendeltséghez</t>
  </si>
  <si>
    <t>Korpás ér rekonstrukciós munkák</t>
  </si>
  <si>
    <t>Fogászati röntgenhelység kialakítása</t>
  </si>
  <si>
    <t>Csillag Erőd Keleti oldal gyalogátkelő és kerékpárút</t>
  </si>
  <si>
    <t>Laktanya köz parkoló építés</t>
  </si>
  <si>
    <t>Vállalkozók útja Távhő üzem vízvezeték bekötés</t>
  </si>
  <si>
    <t>Települési arculati kézikönyv</t>
  </si>
  <si>
    <t>082091 Közművelődés, közösségi és társadalmi részvétel fejlesztése</t>
  </si>
  <si>
    <t>Dózsa György Kultúrház fedett terasz építés</t>
  </si>
  <si>
    <t>Komáromi Kistáltos Óvoda kerítés építés</t>
  </si>
  <si>
    <t>Játszótéri játszóeszközök</t>
  </si>
  <si>
    <t>Feszty Általános Iskolába tárolószekrény</t>
  </si>
  <si>
    <t>Komárom 1782/226 HRSZ ingatlan vásárlás</t>
  </si>
  <si>
    <t>Kajakkikötői út szélesítése, parkolók kialakítása</t>
  </si>
  <si>
    <t>LIMES építés önerő</t>
  </si>
  <si>
    <t>Komáromi Aprótalpak Bölcsőde átalakítás eszközbeszerzés önerő</t>
  </si>
  <si>
    <t>045160 Közutak, hidak, alagutak üzemeltetése, fenntartása</t>
  </si>
  <si>
    <t>Út, járda tervek</t>
  </si>
  <si>
    <t>Szőnyi horgásztó partbiztosítás</t>
  </si>
  <si>
    <t>Kültéri információs tábla</t>
  </si>
  <si>
    <t>Komárom vasúti hídfő emlékmű</t>
  </si>
  <si>
    <t>Deffibrilátorok</t>
  </si>
  <si>
    <t>Bozsik József sportpálya villamos mérőhely kialakítás</t>
  </si>
  <si>
    <t>Új fogyasztó bekapcsolása</t>
  </si>
  <si>
    <t>104043 Család és gyerekjóléti központ</t>
  </si>
  <si>
    <t>106010 Lakóingatlan szociális bérbeadása</t>
  </si>
  <si>
    <t>Kubinyi program audiovizuális vezető rendszer kialakítása támogatásból</t>
  </si>
  <si>
    <t>Komárom Város 2019. évi beruházási kiadásai feladatonként (ÁFÁ-val)</t>
  </si>
  <si>
    <t>Teljesítés %-a</t>
  </si>
  <si>
    <t>Teljesítés</t>
  </si>
  <si>
    <t>Összesen</t>
  </si>
  <si>
    <t>10/2020. (VI.24.)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</si>
</sst>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87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5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3" fontId="3" fillId="0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3" fillId="0" borderId="1" xfId="0" applyNumberFormat="1" applyFont="1" applyFill="1" applyBorder="1" applyAlignment="1"/>
    <xf numFmtId="49" fontId="3" fillId="0" borderId="2" xfId="0" applyNumberFormat="1" applyFont="1" applyFill="1" applyBorder="1"/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49" fontId="4" fillId="0" borderId="2" xfId="0" applyNumberFormat="1" applyFont="1" applyFill="1" applyBorder="1"/>
    <xf numFmtId="49" fontId="4" fillId="0" borderId="2" xfId="0" applyNumberFormat="1" applyFont="1" applyBorder="1"/>
    <xf numFmtId="49" fontId="7" fillId="0" borderId="1" xfId="0" applyNumberFormat="1" applyFont="1" applyBorder="1"/>
    <xf numFmtId="3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 applyProtection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4" fillId="4" borderId="1" xfId="0" applyNumberFormat="1" applyFont="1" applyFill="1" applyBorder="1" applyAlignment="1"/>
    <xf numFmtId="49" fontId="4" fillId="4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/>
    <xf numFmtId="49" fontId="3" fillId="0" borderId="1" xfId="0" applyNumberFormat="1" applyFont="1" applyBorder="1" applyAlignment="1"/>
    <xf numFmtId="3" fontId="4" fillId="0" borderId="0" xfId="0" applyNumberFormat="1" applyFont="1"/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/>
    <xf numFmtId="3" fontId="4" fillId="0" borderId="0" xfId="0" applyNumberFormat="1" applyFont="1" applyBorder="1" applyAlignment="1"/>
    <xf numFmtId="3" fontId="4" fillId="4" borderId="1" xfId="0" applyNumberFormat="1" applyFont="1" applyFill="1" applyBorder="1"/>
    <xf numFmtId="3" fontId="3" fillId="4" borderId="1" xfId="0" applyNumberFormat="1" applyFont="1" applyFill="1" applyBorder="1"/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Fill="1" applyBorder="1"/>
    <xf numFmtId="0" fontId="2" fillId="0" borderId="0" xfId="0" applyFont="1" applyBorder="1"/>
    <xf numFmtId="2" fontId="6" fillId="4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/>
    <xf numFmtId="3" fontId="0" fillId="0" borderId="0" xfId="0" applyNumberFormat="1"/>
    <xf numFmtId="0" fontId="0" fillId="4" borderId="0" xfId="0" applyFill="1"/>
    <xf numFmtId="0" fontId="6" fillId="4" borderId="1" xfId="0" applyFont="1" applyFill="1" applyBorder="1" applyAlignment="1">
      <alignment horizontal="center" vertical="center" wrapText="1"/>
    </xf>
    <xf numFmtId="3" fontId="3" fillId="4" borderId="0" xfId="0" applyNumberFormat="1" applyFont="1" applyFill="1" applyBorder="1"/>
    <xf numFmtId="0" fontId="0" fillId="0" borderId="1" xfId="0" applyFill="1" applyBorder="1"/>
    <xf numFmtId="10" fontId="4" fillId="0" borderId="1" xfId="0" applyNumberFormat="1" applyFont="1" applyBorder="1"/>
    <xf numFmtId="10" fontId="0" fillId="0" borderId="1" xfId="0" applyNumberFormat="1" applyBorder="1"/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3" fontId="13" fillId="0" borderId="1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31"/>
  <sheetViews>
    <sheetView tabSelected="1" zoomScaleNormal="100" workbookViewId="0">
      <pane ySplit="7" topLeftCell="A326" activePane="bottomLeft" state="frozen"/>
      <selection pane="bottomLeft" activeCell="E322" sqref="E322:G322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8" width="9.28515625" customWidth="1"/>
    <col min="11" max="11" width="10.140625" customWidth="1"/>
  </cols>
  <sheetData>
    <row r="1" spans="1:13" ht="11.25" customHeight="1" x14ac:dyDescent="0.2">
      <c r="B1" s="49"/>
      <c r="C1" s="49"/>
      <c r="D1" s="49"/>
      <c r="E1" s="49"/>
      <c r="F1" s="49"/>
      <c r="G1" s="49"/>
      <c r="J1" s="78" t="s">
        <v>108</v>
      </c>
      <c r="K1" s="78"/>
    </row>
    <row r="2" spans="1:13" ht="12" customHeight="1" x14ac:dyDescent="0.2">
      <c r="A2" s="77" t="s">
        <v>310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3" ht="12" customHeight="1" x14ac:dyDescent="0.2">
      <c r="A3" s="31"/>
      <c r="C3" s="81"/>
      <c r="D3" s="81"/>
      <c r="E3" s="60"/>
      <c r="F3" s="60"/>
      <c r="G3" s="60"/>
    </row>
    <row r="4" spans="1:13" ht="12" customHeight="1" x14ac:dyDescent="0.2">
      <c r="A4" s="30"/>
      <c r="C4" s="81"/>
      <c r="D4" s="81"/>
      <c r="E4" s="60"/>
      <c r="F4" s="60"/>
      <c r="G4" s="60"/>
    </row>
    <row r="5" spans="1:13" x14ac:dyDescent="0.2">
      <c r="K5" s="18" t="s">
        <v>6</v>
      </c>
    </row>
    <row r="6" spans="1:13" ht="12" customHeight="1" x14ac:dyDescent="0.2">
      <c r="A6" s="84" t="s">
        <v>0</v>
      </c>
      <c r="B6" s="82" t="s">
        <v>267</v>
      </c>
      <c r="C6" s="82"/>
      <c r="D6" s="82"/>
      <c r="E6" s="79" t="s">
        <v>314</v>
      </c>
      <c r="F6" s="79"/>
      <c r="G6" s="79"/>
      <c r="H6" s="79" t="s">
        <v>312</v>
      </c>
      <c r="I6" s="79"/>
      <c r="J6" s="79"/>
      <c r="K6" s="76" t="s">
        <v>311</v>
      </c>
    </row>
    <row r="7" spans="1:13" ht="42.75" customHeight="1" x14ac:dyDescent="0.2">
      <c r="A7" s="84"/>
      <c r="B7" s="54" t="s">
        <v>4</v>
      </c>
      <c r="C7" s="54" t="s">
        <v>5</v>
      </c>
      <c r="D7" s="54" t="s">
        <v>249</v>
      </c>
      <c r="E7" s="59" t="s">
        <v>4</v>
      </c>
      <c r="F7" s="59" t="s">
        <v>5</v>
      </c>
      <c r="G7" s="59" t="s">
        <v>250</v>
      </c>
      <c r="H7" s="54" t="s">
        <v>4</v>
      </c>
      <c r="I7" s="54" t="s">
        <v>5</v>
      </c>
      <c r="J7" s="54" t="s">
        <v>313</v>
      </c>
      <c r="K7" s="76"/>
    </row>
    <row r="8" spans="1:13" ht="11.25" customHeight="1" x14ac:dyDescent="0.2">
      <c r="A8" s="52"/>
      <c r="B8" s="53"/>
      <c r="C8" s="53"/>
      <c r="D8" s="53"/>
      <c r="E8" s="53"/>
      <c r="F8" s="53"/>
      <c r="G8" s="53"/>
      <c r="H8" s="53"/>
      <c r="I8" s="53"/>
      <c r="J8" s="53"/>
      <c r="K8" s="10"/>
    </row>
    <row r="9" spans="1:13" ht="15" customHeight="1" x14ac:dyDescent="0.2">
      <c r="A9" s="24" t="s">
        <v>11</v>
      </c>
      <c r="B9" s="27">
        <f t="shared" ref="B9:J9" si="0">SUM(B11,B60,B64,B67,B78,B82,B108,B111,B114,B121,B138,B141,B144,B152,B167,B173,B124,B148,B157,B198,B203,B206,B209,B212,B220,B231,B235,B238,B241,B245,B248,B254,B274,B280,B283,B289,B292,B304)</f>
        <v>5476171</v>
      </c>
      <c r="C9" s="27">
        <f t="shared" si="0"/>
        <v>0</v>
      </c>
      <c r="D9" s="27">
        <f t="shared" si="0"/>
        <v>5476171</v>
      </c>
      <c r="E9" s="27">
        <f t="shared" si="0"/>
        <v>4300932</v>
      </c>
      <c r="F9" s="27">
        <f t="shared" si="0"/>
        <v>130289</v>
      </c>
      <c r="G9" s="27">
        <f t="shared" si="0"/>
        <v>4431221</v>
      </c>
      <c r="H9" s="27">
        <f t="shared" si="0"/>
        <v>1464534</v>
      </c>
      <c r="I9" s="27">
        <f t="shared" si="0"/>
        <v>130329</v>
      </c>
      <c r="J9" s="27">
        <f t="shared" si="0"/>
        <v>1594863</v>
      </c>
      <c r="K9" s="73">
        <f>SUM(J9/G9)</f>
        <v>0.35991502116459551</v>
      </c>
      <c r="L9" s="51"/>
      <c r="M9" s="51"/>
    </row>
    <row r="10" spans="1:13" ht="12.75" customHeight="1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73"/>
    </row>
    <row r="11" spans="1:13" ht="12.75" customHeight="1" x14ac:dyDescent="0.2">
      <c r="A11" s="8" t="s">
        <v>109</v>
      </c>
      <c r="B11" s="40">
        <f t="shared" ref="B11:J11" si="1">SUM(B12:B58)</f>
        <v>4132369</v>
      </c>
      <c r="C11" s="40">
        <f t="shared" si="1"/>
        <v>0</v>
      </c>
      <c r="D11" s="40">
        <f t="shared" si="1"/>
        <v>4132369</v>
      </c>
      <c r="E11" s="40">
        <f t="shared" si="1"/>
        <v>3530307</v>
      </c>
      <c r="F11" s="40">
        <f t="shared" si="1"/>
        <v>124046</v>
      </c>
      <c r="G11" s="40">
        <f t="shared" si="1"/>
        <v>3654353</v>
      </c>
      <c r="H11" s="40">
        <f t="shared" si="1"/>
        <v>833277</v>
      </c>
      <c r="I11" s="40">
        <f t="shared" si="1"/>
        <v>124046</v>
      </c>
      <c r="J11" s="40">
        <f t="shared" si="1"/>
        <v>957323</v>
      </c>
      <c r="K11" s="73">
        <f t="shared" ref="K11:K72" si="2">SUM(J11/G11)</f>
        <v>0.26196785039649972</v>
      </c>
      <c r="M11" s="68"/>
    </row>
    <row r="12" spans="1:13" ht="12.75" customHeight="1" x14ac:dyDescent="0.2">
      <c r="A12" s="11" t="s">
        <v>103</v>
      </c>
      <c r="B12" s="39">
        <v>460403</v>
      </c>
      <c r="C12" s="39"/>
      <c r="D12" s="39">
        <f t="shared" ref="D12:D52" si="3">SUM(B12:C12)</f>
        <v>460403</v>
      </c>
      <c r="E12" s="39">
        <v>438455</v>
      </c>
      <c r="F12" s="39"/>
      <c r="G12" s="39">
        <f>SUM(E12:F12)</f>
        <v>438455</v>
      </c>
      <c r="H12" s="39"/>
      <c r="I12" s="39"/>
      <c r="J12" s="39">
        <f>SUM(H12:I12)</f>
        <v>0</v>
      </c>
      <c r="K12" s="73">
        <f t="shared" si="2"/>
        <v>0</v>
      </c>
    </row>
    <row r="13" spans="1:13" ht="12.75" customHeight="1" x14ac:dyDescent="0.2">
      <c r="A13" s="11" t="s">
        <v>91</v>
      </c>
      <c r="B13" s="39">
        <v>337598</v>
      </c>
      <c r="C13" s="39"/>
      <c r="D13" s="39">
        <f t="shared" si="3"/>
        <v>337598</v>
      </c>
      <c r="E13" s="39">
        <v>337598</v>
      </c>
      <c r="F13" s="39"/>
      <c r="G13" s="39">
        <f t="shared" ref="G13:G57" si="4">SUM(E13:F13)</f>
        <v>337598</v>
      </c>
      <c r="H13" s="39">
        <v>65</v>
      </c>
      <c r="I13" s="39"/>
      <c r="J13" s="39">
        <f t="shared" ref="J13:J58" si="5">SUM(H13:I13)</f>
        <v>65</v>
      </c>
      <c r="K13" s="73">
        <f t="shared" si="2"/>
        <v>1.9253668564387229E-4</v>
      </c>
    </row>
    <row r="14" spans="1:13" ht="12.75" customHeight="1" x14ac:dyDescent="0.2">
      <c r="A14" s="11" t="s">
        <v>228</v>
      </c>
      <c r="B14" s="39">
        <v>357274</v>
      </c>
      <c r="C14" s="39"/>
      <c r="D14" s="39">
        <f t="shared" si="3"/>
        <v>357274</v>
      </c>
      <c r="E14" s="39">
        <v>357274</v>
      </c>
      <c r="F14" s="39"/>
      <c r="G14" s="39">
        <f t="shared" si="4"/>
        <v>357274</v>
      </c>
      <c r="H14" s="39"/>
      <c r="I14" s="39"/>
      <c r="J14" s="39">
        <f t="shared" si="5"/>
        <v>0</v>
      </c>
      <c r="K14" s="73">
        <f t="shared" si="2"/>
        <v>0</v>
      </c>
    </row>
    <row r="15" spans="1:13" ht="12.75" customHeight="1" x14ac:dyDescent="0.2">
      <c r="A15" s="11" t="s">
        <v>229</v>
      </c>
      <c r="B15" s="39">
        <v>14789</v>
      </c>
      <c r="C15" s="39"/>
      <c r="D15" s="39">
        <f t="shared" si="3"/>
        <v>14789</v>
      </c>
      <c r="E15" s="39">
        <v>14789</v>
      </c>
      <c r="F15" s="39"/>
      <c r="G15" s="39">
        <f t="shared" si="4"/>
        <v>14789</v>
      </c>
      <c r="H15" s="39"/>
      <c r="I15" s="39"/>
      <c r="J15" s="39">
        <f t="shared" si="5"/>
        <v>0</v>
      </c>
      <c r="K15" s="73">
        <f t="shared" si="2"/>
        <v>0</v>
      </c>
    </row>
    <row r="16" spans="1:13" ht="12.75" customHeight="1" x14ac:dyDescent="0.2">
      <c r="A16" s="11" t="s">
        <v>230</v>
      </c>
      <c r="B16" s="39">
        <v>120426</v>
      </c>
      <c r="C16" s="39"/>
      <c r="D16" s="39">
        <f t="shared" si="3"/>
        <v>120426</v>
      </c>
      <c r="E16" s="39">
        <v>120769</v>
      </c>
      <c r="F16" s="39"/>
      <c r="G16" s="39">
        <f t="shared" si="4"/>
        <v>120769</v>
      </c>
      <c r="H16" s="39">
        <v>800</v>
      </c>
      <c r="I16" s="39"/>
      <c r="J16" s="39">
        <f t="shared" si="5"/>
        <v>800</v>
      </c>
      <c r="K16" s="73">
        <f t="shared" si="2"/>
        <v>6.6242164793945462E-3</v>
      </c>
    </row>
    <row r="17" spans="1:11" ht="12.75" customHeight="1" x14ac:dyDescent="0.2">
      <c r="A17" s="11" t="s">
        <v>231</v>
      </c>
      <c r="B17" s="39">
        <v>3993</v>
      </c>
      <c r="C17" s="39"/>
      <c r="D17" s="39">
        <f t="shared" si="3"/>
        <v>3993</v>
      </c>
      <c r="E17" s="39">
        <v>3993</v>
      </c>
      <c r="F17" s="39"/>
      <c r="G17" s="39">
        <f t="shared" si="4"/>
        <v>3993</v>
      </c>
      <c r="H17" s="39"/>
      <c r="I17" s="39"/>
      <c r="J17" s="39">
        <f t="shared" si="5"/>
        <v>0</v>
      </c>
      <c r="K17" s="73">
        <f t="shared" si="2"/>
        <v>0</v>
      </c>
    </row>
    <row r="18" spans="1:11" ht="12.75" customHeight="1" x14ac:dyDescent="0.2">
      <c r="A18" s="11" t="s">
        <v>235</v>
      </c>
      <c r="B18" s="39">
        <v>153172</v>
      </c>
      <c r="C18" s="39"/>
      <c r="D18" s="39">
        <f t="shared" si="3"/>
        <v>153172</v>
      </c>
      <c r="E18" s="39">
        <v>153172</v>
      </c>
      <c r="F18" s="39"/>
      <c r="G18" s="39">
        <f t="shared" si="4"/>
        <v>153172</v>
      </c>
      <c r="H18" s="39"/>
      <c r="I18" s="39"/>
      <c r="J18" s="39">
        <f t="shared" si="5"/>
        <v>0</v>
      </c>
      <c r="K18" s="73">
        <f t="shared" si="2"/>
        <v>0</v>
      </c>
    </row>
    <row r="19" spans="1:11" ht="12.75" customHeight="1" x14ac:dyDescent="0.2">
      <c r="A19" s="11" t="s">
        <v>236</v>
      </c>
      <c r="B19" s="39">
        <v>6350</v>
      </c>
      <c r="C19" s="39"/>
      <c r="D19" s="39">
        <f t="shared" si="3"/>
        <v>6350</v>
      </c>
      <c r="E19" s="39">
        <v>6350</v>
      </c>
      <c r="F19" s="39"/>
      <c r="G19" s="39">
        <f t="shared" si="4"/>
        <v>6350</v>
      </c>
      <c r="H19" s="39"/>
      <c r="I19" s="39"/>
      <c r="J19" s="39">
        <f t="shared" si="5"/>
        <v>0</v>
      </c>
      <c r="K19" s="73">
        <f t="shared" si="2"/>
        <v>0</v>
      </c>
    </row>
    <row r="20" spans="1:11" ht="12.75" customHeight="1" x14ac:dyDescent="0.2">
      <c r="A20" s="11" t="s">
        <v>237</v>
      </c>
      <c r="B20" s="39">
        <v>42500</v>
      </c>
      <c r="C20" s="39"/>
      <c r="D20" s="39">
        <f t="shared" si="3"/>
        <v>42500</v>
      </c>
      <c r="E20" s="39">
        <v>42500</v>
      </c>
      <c r="F20" s="39"/>
      <c r="G20" s="39">
        <f t="shared" si="4"/>
        <v>42500</v>
      </c>
      <c r="H20" s="39"/>
      <c r="I20" s="39"/>
      <c r="J20" s="39">
        <f t="shared" si="5"/>
        <v>0</v>
      </c>
      <c r="K20" s="73">
        <f t="shared" si="2"/>
        <v>0</v>
      </c>
    </row>
    <row r="21" spans="1:11" ht="12.75" customHeight="1" x14ac:dyDescent="0.2">
      <c r="A21" s="15" t="s">
        <v>83</v>
      </c>
      <c r="B21" s="39">
        <v>459030</v>
      </c>
      <c r="C21" s="39"/>
      <c r="D21" s="39">
        <f t="shared" si="3"/>
        <v>459030</v>
      </c>
      <c r="E21" s="39">
        <v>459030</v>
      </c>
      <c r="F21" s="39"/>
      <c r="G21" s="39">
        <f t="shared" si="4"/>
        <v>459030</v>
      </c>
      <c r="H21" s="39">
        <v>19690</v>
      </c>
      <c r="I21" s="39"/>
      <c r="J21" s="39">
        <f t="shared" si="5"/>
        <v>19690</v>
      </c>
      <c r="K21" s="73">
        <f t="shared" si="2"/>
        <v>4.28947999041457E-2</v>
      </c>
    </row>
    <row r="22" spans="1:11" ht="12.75" customHeight="1" x14ac:dyDescent="0.2">
      <c r="A22" s="15" t="s">
        <v>84</v>
      </c>
      <c r="B22" s="39">
        <v>10000</v>
      </c>
      <c r="C22" s="39"/>
      <c r="D22" s="39">
        <f t="shared" si="3"/>
        <v>10000</v>
      </c>
      <c r="E22" s="39">
        <v>10000</v>
      </c>
      <c r="F22" s="39"/>
      <c r="G22" s="39">
        <f t="shared" si="4"/>
        <v>10000</v>
      </c>
      <c r="H22" s="39"/>
      <c r="I22" s="39"/>
      <c r="J22" s="39">
        <f t="shared" si="5"/>
        <v>0</v>
      </c>
      <c r="K22" s="73">
        <f t="shared" si="2"/>
        <v>0</v>
      </c>
    </row>
    <row r="23" spans="1:11" ht="12.75" customHeight="1" x14ac:dyDescent="0.2">
      <c r="A23" s="15" t="s">
        <v>232</v>
      </c>
      <c r="B23" s="39">
        <v>76000</v>
      </c>
      <c r="C23" s="39"/>
      <c r="D23" s="39">
        <f t="shared" si="3"/>
        <v>76000</v>
      </c>
      <c r="E23" s="39">
        <v>87001</v>
      </c>
      <c r="F23" s="39"/>
      <c r="G23" s="44">
        <f t="shared" si="4"/>
        <v>87001</v>
      </c>
      <c r="H23" s="39">
        <v>29298</v>
      </c>
      <c r="I23" s="39"/>
      <c r="J23" s="39">
        <f t="shared" si="5"/>
        <v>29298</v>
      </c>
      <c r="K23" s="73">
        <f t="shared" si="2"/>
        <v>0.33675474994540294</v>
      </c>
    </row>
    <row r="24" spans="1:11" ht="12.75" customHeight="1" x14ac:dyDescent="0.2">
      <c r="A24" s="15" t="s">
        <v>224</v>
      </c>
      <c r="B24" s="39">
        <v>14522</v>
      </c>
      <c r="C24" s="39"/>
      <c r="D24" s="39">
        <f t="shared" si="3"/>
        <v>14522</v>
      </c>
      <c r="E24" s="39">
        <v>4522</v>
      </c>
      <c r="F24" s="39"/>
      <c r="G24" s="44">
        <f t="shared" si="4"/>
        <v>4522</v>
      </c>
      <c r="H24" s="39"/>
      <c r="I24" s="39"/>
      <c r="J24" s="39">
        <f t="shared" si="5"/>
        <v>0</v>
      </c>
      <c r="K24" s="73">
        <f t="shared" si="2"/>
        <v>0</v>
      </c>
    </row>
    <row r="25" spans="1:11" ht="12.75" customHeight="1" x14ac:dyDescent="0.2">
      <c r="A25" s="15" t="s">
        <v>241</v>
      </c>
      <c r="B25" s="39">
        <v>76800</v>
      </c>
      <c r="C25" s="39"/>
      <c r="D25" s="39">
        <f t="shared" si="3"/>
        <v>76800</v>
      </c>
      <c r="E25" s="39">
        <v>76800</v>
      </c>
      <c r="F25" s="39"/>
      <c r="G25" s="44">
        <f t="shared" si="4"/>
        <v>76800</v>
      </c>
      <c r="H25" s="39">
        <v>52643</v>
      </c>
      <c r="I25" s="39"/>
      <c r="J25" s="39">
        <f t="shared" si="5"/>
        <v>52643</v>
      </c>
      <c r="K25" s="73">
        <f t="shared" si="2"/>
        <v>0.68545572916666664</v>
      </c>
    </row>
    <row r="26" spans="1:11" ht="12.75" customHeight="1" x14ac:dyDescent="0.2">
      <c r="A26" s="15" t="s">
        <v>242</v>
      </c>
      <c r="B26" s="39">
        <v>394</v>
      </c>
      <c r="C26" s="39"/>
      <c r="D26" s="39">
        <f t="shared" si="3"/>
        <v>394</v>
      </c>
      <c r="E26" s="39">
        <v>394</v>
      </c>
      <c r="F26" s="39"/>
      <c r="G26" s="44">
        <f t="shared" si="4"/>
        <v>394</v>
      </c>
      <c r="H26" s="39"/>
      <c r="I26" s="39"/>
      <c r="J26" s="39">
        <f t="shared" si="5"/>
        <v>0</v>
      </c>
      <c r="K26" s="73">
        <f t="shared" si="2"/>
        <v>0</v>
      </c>
    </row>
    <row r="27" spans="1:11" ht="12.75" customHeight="1" x14ac:dyDescent="0.2">
      <c r="A27" s="15" t="s">
        <v>270</v>
      </c>
      <c r="B27" s="39"/>
      <c r="C27" s="39"/>
      <c r="D27" s="39"/>
      <c r="E27" s="39">
        <v>30261</v>
      </c>
      <c r="F27" s="39"/>
      <c r="G27" s="44">
        <f t="shared" si="4"/>
        <v>30261</v>
      </c>
      <c r="H27" s="39">
        <v>10096</v>
      </c>
      <c r="I27" s="39"/>
      <c r="J27" s="39">
        <f t="shared" si="5"/>
        <v>10096</v>
      </c>
      <c r="K27" s="73">
        <f t="shared" si="2"/>
        <v>0.33363074584448632</v>
      </c>
    </row>
    <row r="28" spans="1:11" ht="12.75" customHeight="1" x14ac:dyDescent="0.2">
      <c r="A28" s="15" t="s">
        <v>225</v>
      </c>
      <c r="B28" s="39">
        <v>83412</v>
      </c>
      <c r="C28" s="39"/>
      <c r="D28" s="39">
        <f t="shared" si="3"/>
        <v>83412</v>
      </c>
      <c r="E28" s="39">
        <v>0</v>
      </c>
      <c r="F28" s="39"/>
      <c r="G28" s="44">
        <f t="shared" si="4"/>
        <v>0</v>
      </c>
      <c r="H28" s="39"/>
      <c r="I28" s="39"/>
      <c r="J28" s="39">
        <f t="shared" si="5"/>
        <v>0</v>
      </c>
      <c r="K28" s="73"/>
    </row>
    <row r="29" spans="1:11" ht="12.75" customHeight="1" x14ac:dyDescent="0.2">
      <c r="A29" s="15" t="s">
        <v>248</v>
      </c>
      <c r="B29" s="39">
        <v>4390</v>
      </c>
      <c r="C29" s="39"/>
      <c r="D29" s="39">
        <f t="shared" si="3"/>
        <v>4390</v>
      </c>
      <c r="E29" s="39">
        <v>4390</v>
      </c>
      <c r="F29" s="39"/>
      <c r="G29" s="44">
        <f t="shared" si="4"/>
        <v>4390</v>
      </c>
      <c r="H29" s="39"/>
      <c r="I29" s="39"/>
      <c r="J29" s="39">
        <f t="shared" si="5"/>
        <v>0</v>
      </c>
      <c r="K29" s="73">
        <f t="shared" si="2"/>
        <v>0</v>
      </c>
    </row>
    <row r="30" spans="1:11" ht="12.75" customHeight="1" x14ac:dyDescent="0.2">
      <c r="A30" s="11" t="s">
        <v>86</v>
      </c>
      <c r="B30" s="39">
        <v>217935</v>
      </c>
      <c r="C30" s="39"/>
      <c r="D30" s="39">
        <f t="shared" si="3"/>
        <v>217935</v>
      </c>
      <c r="E30" s="39">
        <v>211685</v>
      </c>
      <c r="F30" s="39"/>
      <c r="G30" s="44">
        <f t="shared" si="4"/>
        <v>211685</v>
      </c>
      <c r="H30" s="39">
        <v>66413</v>
      </c>
      <c r="I30" s="39"/>
      <c r="J30" s="39">
        <f t="shared" si="5"/>
        <v>66413</v>
      </c>
      <c r="K30" s="73">
        <f t="shared" si="2"/>
        <v>0.31373503082410187</v>
      </c>
    </row>
    <row r="31" spans="1:11" ht="12.75" customHeight="1" x14ac:dyDescent="0.2">
      <c r="A31" s="11" t="s">
        <v>227</v>
      </c>
      <c r="B31" s="39">
        <v>20000</v>
      </c>
      <c r="C31" s="39"/>
      <c r="D31" s="39">
        <f t="shared" si="3"/>
        <v>20000</v>
      </c>
      <c r="E31" s="39">
        <v>20000</v>
      </c>
      <c r="F31" s="39"/>
      <c r="G31" s="44">
        <f t="shared" si="4"/>
        <v>20000</v>
      </c>
      <c r="H31" s="39"/>
      <c r="I31" s="39"/>
      <c r="J31" s="39">
        <f t="shared" si="5"/>
        <v>0</v>
      </c>
      <c r="K31" s="73">
        <f t="shared" si="2"/>
        <v>0</v>
      </c>
    </row>
    <row r="32" spans="1:11" ht="12.75" customHeight="1" x14ac:dyDescent="0.2">
      <c r="A32" s="11" t="s">
        <v>101</v>
      </c>
      <c r="B32" s="39">
        <v>809924</v>
      </c>
      <c r="C32" s="39"/>
      <c r="D32" s="39">
        <f t="shared" si="3"/>
        <v>809924</v>
      </c>
      <c r="E32" s="39">
        <v>340647</v>
      </c>
      <c r="F32" s="39"/>
      <c r="G32" s="44">
        <f>SUM(E32:F32)</f>
        <v>340647</v>
      </c>
      <c r="H32" s="39">
        <v>183909</v>
      </c>
      <c r="I32" s="39"/>
      <c r="J32" s="39">
        <f t="shared" si="5"/>
        <v>183909</v>
      </c>
      <c r="K32" s="73">
        <f t="shared" si="2"/>
        <v>0.53988146086711464</v>
      </c>
    </row>
    <row r="33" spans="1:11" ht="12.75" customHeight="1" x14ac:dyDescent="0.2">
      <c r="A33" s="11" t="s">
        <v>102</v>
      </c>
      <c r="B33" s="39">
        <v>166583</v>
      </c>
      <c r="C33" s="39"/>
      <c r="D33" s="39">
        <f t="shared" si="3"/>
        <v>166583</v>
      </c>
      <c r="E33" s="39">
        <v>1349</v>
      </c>
      <c r="F33" s="39"/>
      <c r="G33" s="44">
        <f>SUM(E33:F33)</f>
        <v>1349</v>
      </c>
      <c r="H33" s="39">
        <v>1349</v>
      </c>
      <c r="I33" s="39"/>
      <c r="J33" s="39">
        <f t="shared" si="5"/>
        <v>1349</v>
      </c>
      <c r="K33" s="73">
        <f t="shared" si="2"/>
        <v>1</v>
      </c>
    </row>
    <row r="34" spans="1:11" ht="12.75" customHeight="1" x14ac:dyDescent="0.2">
      <c r="A34" s="11" t="s">
        <v>104</v>
      </c>
      <c r="B34" s="39">
        <v>3195</v>
      </c>
      <c r="C34" s="39"/>
      <c r="D34" s="44">
        <f t="shared" si="3"/>
        <v>3195</v>
      </c>
      <c r="E34" s="44">
        <v>3195</v>
      </c>
      <c r="F34" s="44"/>
      <c r="G34" s="44">
        <f t="shared" si="4"/>
        <v>3195</v>
      </c>
      <c r="H34" s="39"/>
      <c r="I34" s="39"/>
      <c r="J34" s="39">
        <f t="shared" si="5"/>
        <v>0</v>
      </c>
      <c r="K34" s="73">
        <f t="shared" si="2"/>
        <v>0</v>
      </c>
    </row>
    <row r="35" spans="1:11" ht="12.75" customHeight="1" x14ac:dyDescent="0.2">
      <c r="A35" s="34" t="s">
        <v>92</v>
      </c>
      <c r="B35" s="39">
        <v>208919</v>
      </c>
      <c r="C35" s="39"/>
      <c r="D35" s="39">
        <f t="shared" si="3"/>
        <v>208919</v>
      </c>
      <c r="E35" s="39">
        <v>197770</v>
      </c>
      <c r="F35" s="39"/>
      <c r="G35" s="44">
        <f t="shared" si="4"/>
        <v>197770</v>
      </c>
      <c r="H35" s="39">
        <v>182295</v>
      </c>
      <c r="I35" s="39"/>
      <c r="J35" s="39">
        <f t="shared" si="5"/>
        <v>182295</v>
      </c>
      <c r="K35" s="73">
        <f t="shared" si="2"/>
        <v>0.92175254083025737</v>
      </c>
    </row>
    <row r="36" spans="1:11" ht="12.75" customHeight="1" x14ac:dyDescent="0.2">
      <c r="A36" s="34" t="s">
        <v>93</v>
      </c>
      <c r="B36" s="39">
        <v>77531</v>
      </c>
      <c r="C36" s="39"/>
      <c r="D36" s="39">
        <f t="shared" si="3"/>
        <v>77531</v>
      </c>
      <c r="E36" s="39">
        <v>175060</v>
      </c>
      <c r="F36" s="39"/>
      <c r="G36" s="44">
        <f>SUM(E36:F36)</f>
        <v>175060</v>
      </c>
      <c r="H36" s="39">
        <v>79157</v>
      </c>
      <c r="I36" s="39"/>
      <c r="J36" s="39">
        <f t="shared" si="5"/>
        <v>79157</v>
      </c>
      <c r="K36" s="73">
        <f t="shared" si="2"/>
        <v>0.4521706843367988</v>
      </c>
    </row>
    <row r="37" spans="1:11" ht="12.75" customHeight="1" x14ac:dyDescent="0.2">
      <c r="A37" s="34" t="s">
        <v>105</v>
      </c>
      <c r="B37" s="39">
        <v>5526</v>
      </c>
      <c r="C37" s="39"/>
      <c r="D37" s="39">
        <f t="shared" si="3"/>
        <v>5526</v>
      </c>
      <c r="E37" s="39">
        <v>0</v>
      </c>
      <c r="F37" s="39"/>
      <c r="G37" s="44">
        <f>SUM(E37:F37)</f>
        <v>0</v>
      </c>
      <c r="H37" s="39"/>
      <c r="I37" s="39"/>
      <c r="J37" s="39">
        <f t="shared" si="5"/>
        <v>0</v>
      </c>
      <c r="K37" s="73"/>
    </row>
    <row r="38" spans="1:11" ht="12.75" customHeight="1" x14ac:dyDescent="0.2">
      <c r="A38" s="34" t="s">
        <v>106</v>
      </c>
      <c r="B38" s="39">
        <v>7488</v>
      </c>
      <c r="C38" s="39"/>
      <c r="D38" s="39">
        <f t="shared" si="3"/>
        <v>7488</v>
      </c>
      <c r="E38" s="39">
        <v>46</v>
      </c>
      <c r="F38" s="39"/>
      <c r="G38" s="44">
        <f t="shared" si="4"/>
        <v>46</v>
      </c>
      <c r="H38" s="39">
        <v>46</v>
      </c>
      <c r="I38" s="39"/>
      <c r="J38" s="39">
        <f t="shared" si="5"/>
        <v>46</v>
      </c>
      <c r="K38" s="73">
        <f t="shared" si="2"/>
        <v>1</v>
      </c>
    </row>
    <row r="39" spans="1:11" ht="12.75" customHeight="1" x14ac:dyDescent="0.2">
      <c r="A39" s="34" t="s">
        <v>222</v>
      </c>
      <c r="B39" s="39">
        <v>1500</v>
      </c>
      <c r="C39" s="39"/>
      <c r="D39" s="39">
        <f t="shared" si="3"/>
        <v>1500</v>
      </c>
      <c r="E39" s="39">
        <v>0</v>
      </c>
      <c r="F39" s="39"/>
      <c r="G39" s="44">
        <f>SUM(E39:F39)</f>
        <v>0</v>
      </c>
      <c r="H39" s="39"/>
      <c r="I39" s="39"/>
      <c r="J39" s="39">
        <f t="shared" si="5"/>
        <v>0</v>
      </c>
      <c r="K39" s="73"/>
    </row>
    <row r="40" spans="1:11" ht="12.75" customHeight="1" x14ac:dyDescent="0.2">
      <c r="A40" s="34" t="s">
        <v>239</v>
      </c>
      <c r="B40" s="39">
        <v>186356</v>
      </c>
      <c r="C40" s="39"/>
      <c r="D40" s="39">
        <f t="shared" si="3"/>
        <v>186356</v>
      </c>
      <c r="E40" s="39">
        <v>156796</v>
      </c>
      <c r="F40" s="39"/>
      <c r="G40" s="44">
        <f t="shared" si="4"/>
        <v>156796</v>
      </c>
      <c r="H40" s="39">
        <v>8255</v>
      </c>
      <c r="I40" s="39"/>
      <c r="J40" s="39">
        <f t="shared" si="5"/>
        <v>8255</v>
      </c>
      <c r="K40" s="73">
        <f t="shared" si="2"/>
        <v>5.26480267353759E-2</v>
      </c>
    </row>
    <row r="41" spans="1:11" ht="12.75" customHeight="1" x14ac:dyDescent="0.2">
      <c r="A41" s="34" t="s">
        <v>297</v>
      </c>
      <c r="B41" s="39"/>
      <c r="C41" s="39"/>
      <c r="D41" s="39"/>
      <c r="E41" s="39">
        <v>1089</v>
      </c>
      <c r="F41" s="39"/>
      <c r="G41" s="39">
        <f t="shared" si="4"/>
        <v>1089</v>
      </c>
      <c r="H41" s="39">
        <v>1089</v>
      </c>
      <c r="I41" s="39"/>
      <c r="J41" s="39">
        <f t="shared" si="5"/>
        <v>1089</v>
      </c>
      <c r="K41" s="73">
        <f t="shared" si="2"/>
        <v>1</v>
      </c>
    </row>
    <row r="42" spans="1:11" ht="12.75" customHeight="1" x14ac:dyDescent="0.2">
      <c r="A42" s="34" t="s">
        <v>226</v>
      </c>
      <c r="B42" s="13">
        <v>20951</v>
      </c>
      <c r="C42" s="13"/>
      <c r="D42" s="12">
        <f>SUM(B42:C42)</f>
        <v>20951</v>
      </c>
      <c r="E42" s="12">
        <v>20951</v>
      </c>
      <c r="F42" s="12"/>
      <c r="G42" s="39">
        <f t="shared" si="4"/>
        <v>20951</v>
      </c>
      <c r="H42" s="39"/>
      <c r="I42" s="39"/>
      <c r="J42" s="39">
        <f t="shared" si="5"/>
        <v>0</v>
      </c>
      <c r="K42" s="73">
        <f t="shared" si="2"/>
        <v>0</v>
      </c>
    </row>
    <row r="43" spans="1:11" ht="12.75" customHeight="1" x14ac:dyDescent="0.2">
      <c r="A43" s="34" t="s">
        <v>240</v>
      </c>
      <c r="B43" s="13">
        <v>27858</v>
      </c>
      <c r="C43" s="13"/>
      <c r="D43" s="12">
        <f>SUM(B43:C43)</f>
        <v>27858</v>
      </c>
      <c r="E43" s="12">
        <v>27858</v>
      </c>
      <c r="F43" s="12"/>
      <c r="G43" s="39">
        <f t="shared" si="4"/>
        <v>27858</v>
      </c>
      <c r="H43" s="39"/>
      <c r="I43" s="39"/>
      <c r="J43" s="39">
        <f t="shared" si="5"/>
        <v>0</v>
      </c>
      <c r="K43" s="73">
        <f t="shared" si="2"/>
        <v>0</v>
      </c>
    </row>
    <row r="44" spans="1:11" ht="12.75" customHeight="1" x14ac:dyDescent="0.2">
      <c r="A44" s="34" t="s">
        <v>223</v>
      </c>
      <c r="B44" s="39">
        <v>1248</v>
      </c>
      <c r="C44" s="39"/>
      <c r="D44" s="39">
        <f t="shared" si="3"/>
        <v>1248</v>
      </c>
      <c r="E44" s="39">
        <v>1248</v>
      </c>
      <c r="F44" s="39"/>
      <c r="G44" s="39">
        <f t="shared" si="4"/>
        <v>1248</v>
      </c>
      <c r="H44" s="39">
        <v>1248</v>
      </c>
      <c r="I44" s="39"/>
      <c r="J44" s="39">
        <f t="shared" si="5"/>
        <v>1248</v>
      </c>
      <c r="K44" s="73">
        <f t="shared" si="2"/>
        <v>1</v>
      </c>
    </row>
    <row r="45" spans="1:11" ht="12.75" customHeight="1" x14ac:dyDescent="0.2">
      <c r="A45" s="34" t="s">
        <v>309</v>
      </c>
      <c r="B45" s="39"/>
      <c r="C45" s="39"/>
      <c r="D45" s="39"/>
      <c r="E45" s="39">
        <v>8321</v>
      </c>
      <c r="F45" s="39"/>
      <c r="G45" s="39">
        <f t="shared" si="4"/>
        <v>8321</v>
      </c>
      <c r="H45" s="39"/>
      <c r="I45" s="39"/>
      <c r="J45" s="39">
        <f t="shared" si="5"/>
        <v>0</v>
      </c>
      <c r="K45" s="73">
        <f t="shared" si="2"/>
        <v>0</v>
      </c>
    </row>
    <row r="46" spans="1:11" ht="12.75" customHeight="1" x14ac:dyDescent="0.2">
      <c r="A46" s="17" t="s">
        <v>107</v>
      </c>
      <c r="B46" s="39">
        <v>3113</v>
      </c>
      <c r="C46" s="39"/>
      <c r="D46" s="39">
        <f t="shared" si="3"/>
        <v>3113</v>
      </c>
      <c r="E46" s="39">
        <v>3113</v>
      </c>
      <c r="F46" s="39"/>
      <c r="G46" s="39">
        <f t="shared" si="4"/>
        <v>3113</v>
      </c>
      <c r="H46" s="39">
        <v>64</v>
      </c>
      <c r="I46" s="39"/>
      <c r="J46" s="39">
        <f t="shared" si="5"/>
        <v>64</v>
      </c>
      <c r="K46" s="73">
        <f t="shared" si="2"/>
        <v>2.0558946353999359E-2</v>
      </c>
    </row>
    <row r="47" spans="1:11" ht="12.75" customHeight="1" x14ac:dyDescent="0.2">
      <c r="A47" s="15" t="s">
        <v>220</v>
      </c>
      <c r="B47" s="39">
        <v>71718</v>
      </c>
      <c r="C47" s="39"/>
      <c r="D47" s="39">
        <f t="shared" si="3"/>
        <v>71718</v>
      </c>
      <c r="E47" s="44">
        <v>76750</v>
      </c>
      <c r="F47" s="39"/>
      <c r="G47" s="44">
        <f t="shared" si="4"/>
        <v>76750</v>
      </c>
      <c r="H47" s="39">
        <v>115921</v>
      </c>
      <c r="I47" s="39"/>
      <c r="J47" s="39">
        <f t="shared" si="5"/>
        <v>115921</v>
      </c>
      <c r="K47" s="73">
        <f t="shared" si="2"/>
        <v>1.510371335504886</v>
      </c>
    </row>
    <row r="48" spans="1:11" ht="12.75" customHeight="1" x14ac:dyDescent="0.2">
      <c r="A48" s="15" t="s">
        <v>238</v>
      </c>
      <c r="B48" s="39">
        <v>24157</v>
      </c>
      <c r="C48" s="39"/>
      <c r="D48" s="39">
        <f t="shared" si="3"/>
        <v>24157</v>
      </c>
      <c r="E48" s="39">
        <v>24157</v>
      </c>
      <c r="F48" s="39"/>
      <c r="G48" s="44">
        <f t="shared" si="4"/>
        <v>24157</v>
      </c>
      <c r="H48" s="39">
        <v>14352</v>
      </c>
      <c r="I48" s="39"/>
      <c r="J48" s="39">
        <f t="shared" si="5"/>
        <v>14352</v>
      </c>
      <c r="K48" s="73">
        <f t="shared" si="2"/>
        <v>0.59411350747195435</v>
      </c>
    </row>
    <row r="49" spans="1:15" ht="12.75" customHeight="1" x14ac:dyDescent="0.2">
      <c r="A49" s="15" t="s">
        <v>272</v>
      </c>
      <c r="B49" s="39"/>
      <c r="C49" s="39"/>
      <c r="D49" s="39"/>
      <c r="E49" s="39">
        <v>70</v>
      </c>
      <c r="F49" s="39"/>
      <c r="G49" s="44">
        <f t="shared" si="4"/>
        <v>70</v>
      </c>
      <c r="H49" s="39">
        <v>70</v>
      </c>
      <c r="I49" s="39"/>
      <c r="J49" s="39">
        <f t="shared" si="5"/>
        <v>70</v>
      </c>
      <c r="K49" s="73">
        <f t="shared" si="2"/>
        <v>1</v>
      </c>
    </row>
    <row r="50" spans="1:15" ht="12.75" customHeight="1" x14ac:dyDescent="0.2">
      <c r="A50" s="15" t="s">
        <v>221</v>
      </c>
      <c r="B50" s="39">
        <v>50000</v>
      </c>
      <c r="C50" s="39"/>
      <c r="D50" s="39">
        <f t="shared" si="3"/>
        <v>50000</v>
      </c>
      <c r="E50" s="39">
        <v>93898</v>
      </c>
      <c r="F50" s="39"/>
      <c r="G50" s="44">
        <f t="shared" si="4"/>
        <v>93898</v>
      </c>
      <c r="H50" s="39">
        <v>59430</v>
      </c>
      <c r="I50" s="39"/>
      <c r="J50" s="39">
        <f t="shared" si="5"/>
        <v>59430</v>
      </c>
      <c r="K50" s="73">
        <f t="shared" si="2"/>
        <v>0.63292082898464286</v>
      </c>
    </row>
    <row r="51" spans="1:15" ht="12.75" customHeight="1" x14ac:dyDescent="0.2">
      <c r="A51" s="15" t="s">
        <v>85</v>
      </c>
      <c r="B51" s="39">
        <v>4952</v>
      </c>
      <c r="C51" s="39"/>
      <c r="D51" s="39">
        <f t="shared" si="3"/>
        <v>4952</v>
      </c>
      <c r="E51" s="39">
        <v>4952</v>
      </c>
      <c r="F51" s="39"/>
      <c r="G51" s="44">
        <f t="shared" si="4"/>
        <v>4952</v>
      </c>
      <c r="H51" s="39">
        <v>1152</v>
      </c>
      <c r="I51" s="39"/>
      <c r="J51" s="39">
        <f t="shared" si="5"/>
        <v>1152</v>
      </c>
      <c r="K51" s="73">
        <f t="shared" si="2"/>
        <v>0.23263327948303716</v>
      </c>
    </row>
    <row r="52" spans="1:15" ht="12.75" customHeight="1" x14ac:dyDescent="0.2">
      <c r="A52" s="15" t="s">
        <v>150</v>
      </c>
      <c r="B52" s="39">
        <v>2362</v>
      </c>
      <c r="C52" s="39"/>
      <c r="D52" s="39">
        <f t="shared" si="3"/>
        <v>2362</v>
      </c>
      <c r="E52" s="39">
        <v>3829</v>
      </c>
      <c r="F52" s="39"/>
      <c r="G52" s="44">
        <f t="shared" si="4"/>
        <v>3829</v>
      </c>
      <c r="H52" s="39">
        <v>314</v>
      </c>
      <c r="I52" s="39"/>
      <c r="J52" s="39">
        <f t="shared" si="5"/>
        <v>314</v>
      </c>
      <c r="K52" s="73">
        <f t="shared" si="2"/>
        <v>8.2005745625489679E-2</v>
      </c>
    </row>
    <row r="53" spans="1:15" ht="12.75" customHeight="1" x14ac:dyDescent="0.2">
      <c r="A53" s="15" t="s">
        <v>264</v>
      </c>
      <c r="B53" s="39"/>
      <c r="C53" s="39"/>
      <c r="D53" s="39"/>
      <c r="E53" s="39">
        <v>0</v>
      </c>
      <c r="F53" s="39">
        <v>10267</v>
      </c>
      <c r="G53" s="44">
        <f t="shared" si="4"/>
        <v>10267</v>
      </c>
      <c r="H53" s="39"/>
      <c r="I53" s="39">
        <v>10267</v>
      </c>
      <c r="J53" s="39">
        <f t="shared" si="5"/>
        <v>10267</v>
      </c>
      <c r="K53" s="73">
        <f t="shared" si="2"/>
        <v>1</v>
      </c>
    </row>
    <row r="54" spans="1:15" ht="12.75" customHeight="1" x14ac:dyDescent="0.2">
      <c r="A54" s="15" t="s">
        <v>265</v>
      </c>
      <c r="B54" s="39"/>
      <c r="C54" s="39"/>
      <c r="D54" s="39"/>
      <c r="E54" s="39">
        <v>0</v>
      </c>
      <c r="F54" s="39">
        <v>111073</v>
      </c>
      <c r="G54" s="44">
        <f t="shared" si="4"/>
        <v>111073</v>
      </c>
      <c r="H54" s="39"/>
      <c r="I54" s="39">
        <v>111073</v>
      </c>
      <c r="J54" s="39">
        <f t="shared" si="5"/>
        <v>111073</v>
      </c>
      <c r="K54" s="73">
        <f t="shared" si="2"/>
        <v>1</v>
      </c>
    </row>
    <row r="55" spans="1:15" ht="12.75" customHeight="1" x14ac:dyDescent="0.2">
      <c r="A55" s="15" t="s">
        <v>266</v>
      </c>
      <c r="B55" s="39"/>
      <c r="C55" s="39"/>
      <c r="D55" s="39"/>
      <c r="E55" s="39">
        <v>0</v>
      </c>
      <c r="F55" s="39">
        <v>2706</v>
      </c>
      <c r="G55" s="44">
        <f t="shared" si="4"/>
        <v>2706</v>
      </c>
      <c r="H55" s="39"/>
      <c r="I55" s="39">
        <v>2706</v>
      </c>
      <c r="J55" s="39">
        <f t="shared" si="5"/>
        <v>2706</v>
      </c>
      <c r="K55" s="73">
        <f t="shared" si="2"/>
        <v>1</v>
      </c>
      <c r="O55" s="68"/>
    </row>
    <row r="56" spans="1:15" ht="12.75" customHeight="1" x14ac:dyDescent="0.2">
      <c r="A56" s="15" t="s">
        <v>258</v>
      </c>
      <c r="B56" s="12"/>
      <c r="C56" s="15"/>
      <c r="D56" s="15"/>
      <c r="E56" s="15">
        <v>9857</v>
      </c>
      <c r="F56" s="15"/>
      <c r="G56" s="44">
        <f t="shared" si="4"/>
        <v>9857</v>
      </c>
      <c r="H56" s="39">
        <v>5253</v>
      </c>
      <c r="I56" s="39"/>
      <c r="J56" s="39">
        <f t="shared" si="5"/>
        <v>5253</v>
      </c>
      <c r="K56" s="73">
        <f t="shared" si="2"/>
        <v>0.53292076696763724</v>
      </c>
    </row>
    <row r="57" spans="1:15" ht="12.75" customHeight="1" x14ac:dyDescent="0.2">
      <c r="A57" s="15" t="s">
        <v>298</v>
      </c>
      <c r="B57" s="12"/>
      <c r="C57" s="15"/>
      <c r="D57" s="15"/>
      <c r="E57" s="15">
        <v>268</v>
      </c>
      <c r="F57" s="15"/>
      <c r="G57" s="44">
        <f t="shared" si="4"/>
        <v>268</v>
      </c>
      <c r="H57" s="44">
        <v>268</v>
      </c>
      <c r="I57" s="44"/>
      <c r="J57" s="39">
        <f t="shared" si="5"/>
        <v>268</v>
      </c>
      <c r="K57" s="73">
        <f t="shared" si="2"/>
        <v>1</v>
      </c>
      <c r="L57" s="69"/>
    </row>
    <row r="58" spans="1:15" ht="12.75" customHeight="1" x14ac:dyDescent="0.2">
      <c r="A58" s="15" t="s">
        <v>277</v>
      </c>
      <c r="B58" s="12"/>
      <c r="C58" s="15"/>
      <c r="D58" s="15"/>
      <c r="E58" s="15">
        <v>100</v>
      </c>
      <c r="F58" s="15"/>
      <c r="G58" s="44">
        <f>SUM(E58:F58)</f>
        <v>100</v>
      </c>
      <c r="H58" s="44">
        <v>100</v>
      </c>
      <c r="I58" s="44"/>
      <c r="J58" s="39">
        <f t="shared" si="5"/>
        <v>100</v>
      </c>
      <c r="K58" s="73">
        <f t="shared" si="2"/>
        <v>1</v>
      </c>
      <c r="L58" s="69"/>
    </row>
    <row r="59" spans="1:15" ht="12.75" customHeight="1" x14ac:dyDescent="0.2">
      <c r="A59" s="15"/>
      <c r="B59" s="29"/>
      <c r="C59" s="29"/>
      <c r="D59" s="29"/>
      <c r="E59" s="29"/>
      <c r="F59" s="29"/>
      <c r="G59" s="29"/>
      <c r="H59" s="63"/>
      <c r="I59" s="63"/>
      <c r="J59" s="63"/>
      <c r="K59" s="73"/>
      <c r="L59" s="69"/>
    </row>
    <row r="60" spans="1:15" ht="12.75" customHeight="1" x14ac:dyDescent="0.2">
      <c r="A60" s="8" t="s">
        <v>19</v>
      </c>
      <c r="B60" s="9">
        <f>SUM(B61:B62)</f>
        <v>500</v>
      </c>
      <c r="C60" s="9">
        <f t="shared" ref="C60:J60" si="6">SUM(C61:C62)</f>
        <v>0</v>
      </c>
      <c r="D60" s="9">
        <f t="shared" si="6"/>
        <v>500</v>
      </c>
      <c r="E60" s="9">
        <f t="shared" si="6"/>
        <v>498</v>
      </c>
      <c r="F60" s="9">
        <f t="shared" si="6"/>
        <v>0</v>
      </c>
      <c r="G60" s="9">
        <f t="shared" si="6"/>
        <v>498</v>
      </c>
      <c r="H60" s="58">
        <f t="shared" si="6"/>
        <v>498</v>
      </c>
      <c r="I60" s="58">
        <f t="shared" si="6"/>
        <v>0</v>
      </c>
      <c r="J60" s="58">
        <f t="shared" si="6"/>
        <v>498</v>
      </c>
      <c r="K60" s="73">
        <f t="shared" si="2"/>
        <v>1</v>
      </c>
      <c r="L60" s="69"/>
    </row>
    <row r="61" spans="1:15" ht="12.75" customHeight="1" x14ac:dyDescent="0.2">
      <c r="A61" s="11" t="s">
        <v>74</v>
      </c>
      <c r="B61" s="12">
        <v>500</v>
      </c>
      <c r="C61" s="12"/>
      <c r="D61" s="12">
        <f>SUM(B61:C61)</f>
        <v>500</v>
      </c>
      <c r="E61" s="12">
        <v>0</v>
      </c>
      <c r="F61" s="12"/>
      <c r="G61" s="12">
        <f>SUM(E61:F61)</f>
        <v>0</v>
      </c>
      <c r="H61" s="44"/>
      <c r="I61" s="44"/>
      <c r="J61" s="57">
        <f>SUM(H61:I61)</f>
        <v>0</v>
      </c>
      <c r="K61" s="73"/>
      <c r="L61" s="69"/>
    </row>
    <row r="62" spans="1:15" ht="12.75" customHeight="1" x14ac:dyDescent="0.2">
      <c r="A62" s="11" t="s">
        <v>261</v>
      </c>
      <c r="B62" s="12"/>
      <c r="C62" s="12"/>
      <c r="D62" s="12"/>
      <c r="E62" s="12">
        <v>498</v>
      </c>
      <c r="F62" s="12"/>
      <c r="G62" s="12">
        <f>SUM(E62:F62)</f>
        <v>498</v>
      </c>
      <c r="H62" s="44">
        <v>498</v>
      </c>
      <c r="I62" s="44"/>
      <c r="J62" s="57">
        <f>SUM(H62:I62)</f>
        <v>498</v>
      </c>
      <c r="K62" s="73">
        <f t="shared" si="2"/>
        <v>1</v>
      </c>
      <c r="L62" s="69"/>
    </row>
    <row r="63" spans="1:15" ht="12.75" customHeight="1" x14ac:dyDescent="0.2">
      <c r="A63" s="28"/>
      <c r="B63" s="29"/>
      <c r="C63" s="29"/>
      <c r="D63" s="29"/>
      <c r="E63" s="29"/>
      <c r="F63" s="29"/>
      <c r="G63" s="29"/>
      <c r="H63" s="63"/>
      <c r="I63" s="63"/>
      <c r="J63" s="63"/>
      <c r="K63" s="73"/>
      <c r="L63" s="69"/>
    </row>
    <row r="64" spans="1:15" ht="12.75" customHeight="1" x14ac:dyDescent="0.2">
      <c r="A64" s="8" t="s">
        <v>41</v>
      </c>
      <c r="B64" s="9">
        <f>SUM(B65:B65)</f>
        <v>483</v>
      </c>
      <c r="C64" s="9">
        <f t="shared" ref="C64:J64" si="7">SUM(C65:C65)</f>
        <v>0</v>
      </c>
      <c r="D64" s="9">
        <f t="shared" si="7"/>
        <v>483</v>
      </c>
      <c r="E64" s="9">
        <f t="shared" si="7"/>
        <v>483</v>
      </c>
      <c r="F64" s="9">
        <f t="shared" si="7"/>
        <v>0</v>
      </c>
      <c r="G64" s="9">
        <f t="shared" si="7"/>
        <v>483</v>
      </c>
      <c r="H64" s="58">
        <f t="shared" si="7"/>
        <v>483</v>
      </c>
      <c r="I64" s="58">
        <f t="shared" si="7"/>
        <v>0</v>
      </c>
      <c r="J64" s="58">
        <f t="shared" si="7"/>
        <v>483</v>
      </c>
      <c r="K64" s="73">
        <f t="shared" si="2"/>
        <v>1</v>
      </c>
      <c r="L64" s="69"/>
    </row>
    <row r="65" spans="1:12" ht="12.75" customHeight="1" x14ac:dyDescent="0.2">
      <c r="A65" s="11" t="s">
        <v>42</v>
      </c>
      <c r="B65" s="12">
        <v>483</v>
      </c>
      <c r="C65" s="12"/>
      <c r="D65" s="12">
        <f>SUM(B65:C65)</f>
        <v>483</v>
      </c>
      <c r="E65" s="12">
        <v>483</v>
      </c>
      <c r="F65" s="12"/>
      <c r="G65" s="12">
        <f>SUM(E65:F65)</f>
        <v>483</v>
      </c>
      <c r="H65" s="44">
        <v>483</v>
      </c>
      <c r="I65" s="44"/>
      <c r="J65" s="57">
        <f>SUM(H65:I65)</f>
        <v>483</v>
      </c>
      <c r="K65" s="73">
        <f t="shared" si="2"/>
        <v>1</v>
      </c>
      <c r="L65" s="69"/>
    </row>
    <row r="66" spans="1:12" ht="12.75" customHeight="1" x14ac:dyDescent="0.2">
      <c r="A66" s="28"/>
      <c r="B66" s="12"/>
      <c r="C66" s="12"/>
      <c r="D66" s="12"/>
      <c r="E66" s="12"/>
      <c r="F66" s="12"/>
      <c r="G66" s="12"/>
      <c r="H66" s="57"/>
      <c r="I66" s="57"/>
      <c r="J66" s="57"/>
      <c r="K66" s="73"/>
      <c r="L66" s="69"/>
    </row>
    <row r="67" spans="1:12" ht="13.15" customHeight="1" x14ac:dyDescent="0.2">
      <c r="A67" s="8" t="s">
        <v>10</v>
      </c>
      <c r="B67" s="9">
        <f>SUM(B68:B76)</f>
        <v>357833</v>
      </c>
      <c r="C67" s="9">
        <f t="shared" ref="C67:I67" si="8">SUM(C68:C76)</f>
        <v>0</v>
      </c>
      <c r="D67" s="9">
        <f t="shared" si="8"/>
        <v>357833</v>
      </c>
      <c r="E67" s="9">
        <f t="shared" si="8"/>
        <v>212121</v>
      </c>
      <c r="F67" s="9">
        <f t="shared" si="8"/>
        <v>0</v>
      </c>
      <c r="G67" s="9">
        <f t="shared" si="8"/>
        <v>212121</v>
      </c>
      <c r="H67" s="58">
        <f t="shared" si="8"/>
        <v>211023</v>
      </c>
      <c r="I67" s="58">
        <f t="shared" si="8"/>
        <v>0</v>
      </c>
      <c r="J67" s="58">
        <f>SUM(J68:J76)</f>
        <v>211023</v>
      </c>
      <c r="K67" s="73">
        <f t="shared" si="2"/>
        <v>0.99482370910942342</v>
      </c>
      <c r="L67" s="69"/>
    </row>
    <row r="68" spans="1:12" ht="13.15" customHeight="1" x14ac:dyDescent="0.2">
      <c r="A68" s="11" t="s">
        <v>243</v>
      </c>
      <c r="B68" s="12">
        <v>114096</v>
      </c>
      <c r="C68" s="12"/>
      <c r="D68" s="12">
        <f t="shared" ref="D68:D72" si="9">SUM(B68:C68)</f>
        <v>114096</v>
      </c>
      <c r="E68" s="12">
        <v>108968</v>
      </c>
      <c r="F68" s="12"/>
      <c r="G68" s="12">
        <f>SUM(E68:F68)</f>
        <v>108968</v>
      </c>
      <c r="H68" s="44">
        <v>108968</v>
      </c>
      <c r="I68" s="44"/>
      <c r="J68" s="57">
        <f t="shared" ref="J68:J69" si="10">SUM(H68:I68)</f>
        <v>108968</v>
      </c>
      <c r="K68" s="73">
        <f t="shared" si="2"/>
        <v>1</v>
      </c>
      <c r="L68" s="69"/>
    </row>
    <row r="69" spans="1:12" ht="13.15" customHeight="1" x14ac:dyDescent="0.2">
      <c r="A69" s="11" t="s">
        <v>244</v>
      </c>
      <c r="B69" s="12">
        <v>50000</v>
      </c>
      <c r="C69" s="12"/>
      <c r="D69" s="12">
        <f t="shared" si="9"/>
        <v>50000</v>
      </c>
      <c r="E69" s="12">
        <v>0</v>
      </c>
      <c r="F69" s="12"/>
      <c r="G69" s="12">
        <f t="shared" ref="G69:G76" si="11">SUM(E69:F69)</f>
        <v>0</v>
      </c>
      <c r="H69" s="44"/>
      <c r="I69" s="44"/>
      <c r="J69" s="57">
        <f t="shared" si="10"/>
        <v>0</v>
      </c>
      <c r="K69" s="73"/>
      <c r="L69" s="69"/>
    </row>
    <row r="70" spans="1:12" ht="13.15" customHeight="1" x14ac:dyDescent="0.2">
      <c r="A70" s="11" t="s">
        <v>245</v>
      </c>
      <c r="B70" s="12">
        <v>166437</v>
      </c>
      <c r="C70" s="12"/>
      <c r="D70" s="12">
        <f>SUM(B70:C70)</f>
        <v>166437</v>
      </c>
      <c r="E70" s="12">
        <v>18437</v>
      </c>
      <c r="F70" s="12"/>
      <c r="G70" s="12">
        <f t="shared" si="11"/>
        <v>18437</v>
      </c>
      <c r="H70" s="44">
        <v>17594</v>
      </c>
      <c r="I70" s="44"/>
      <c r="J70" s="57">
        <f>SUM(H70:I70)</f>
        <v>17594</v>
      </c>
      <c r="K70" s="73">
        <f t="shared" si="2"/>
        <v>0.95427672614850567</v>
      </c>
      <c r="L70" s="69"/>
    </row>
    <row r="71" spans="1:12" ht="13.15" customHeight="1" x14ac:dyDescent="0.2">
      <c r="A71" s="11" t="s">
        <v>192</v>
      </c>
      <c r="B71" s="12">
        <v>27000</v>
      </c>
      <c r="C71" s="12"/>
      <c r="D71" s="12">
        <f t="shared" si="9"/>
        <v>27000</v>
      </c>
      <c r="E71" s="12">
        <v>54000</v>
      </c>
      <c r="F71" s="12"/>
      <c r="G71" s="12">
        <f t="shared" si="11"/>
        <v>54000</v>
      </c>
      <c r="H71" s="44">
        <v>54000</v>
      </c>
      <c r="I71" s="44"/>
      <c r="J71" s="57">
        <f t="shared" ref="J71:J72" si="12">SUM(H71:I71)</f>
        <v>54000</v>
      </c>
      <c r="K71" s="73">
        <f t="shared" si="2"/>
        <v>1</v>
      </c>
      <c r="L71" s="69"/>
    </row>
    <row r="72" spans="1:12" ht="13.15" customHeight="1" x14ac:dyDescent="0.2">
      <c r="A72" s="11" t="s">
        <v>171</v>
      </c>
      <c r="B72" s="12">
        <v>300</v>
      </c>
      <c r="C72" s="12"/>
      <c r="D72" s="12">
        <f t="shared" si="9"/>
        <v>300</v>
      </c>
      <c r="E72" s="12">
        <v>912</v>
      </c>
      <c r="F72" s="12"/>
      <c r="G72" s="12">
        <f t="shared" si="11"/>
        <v>912</v>
      </c>
      <c r="H72" s="44">
        <v>912</v>
      </c>
      <c r="I72" s="44"/>
      <c r="J72" s="57">
        <f t="shared" si="12"/>
        <v>912</v>
      </c>
      <c r="K72" s="73">
        <f t="shared" si="2"/>
        <v>1</v>
      </c>
      <c r="L72" s="69"/>
    </row>
    <row r="73" spans="1:12" ht="13.15" customHeight="1" x14ac:dyDescent="0.2">
      <c r="A73" s="11" t="s">
        <v>260</v>
      </c>
      <c r="B73" s="12"/>
      <c r="C73" s="12"/>
      <c r="D73" s="12"/>
      <c r="E73" s="12">
        <v>0</v>
      </c>
      <c r="F73" s="12"/>
      <c r="G73" s="12">
        <f t="shared" si="11"/>
        <v>0</v>
      </c>
      <c r="H73" s="44"/>
      <c r="I73" s="44"/>
      <c r="J73" s="57">
        <f t="shared" ref="J73:J76" si="13">SUM(H73:I73)</f>
        <v>0</v>
      </c>
      <c r="K73" s="73"/>
      <c r="L73" s="69"/>
    </row>
    <row r="74" spans="1:12" ht="13.15" customHeight="1" x14ac:dyDescent="0.2">
      <c r="A74" s="11" t="s">
        <v>278</v>
      </c>
      <c r="B74" s="12"/>
      <c r="C74" s="12"/>
      <c r="D74" s="12"/>
      <c r="E74" s="12">
        <v>254</v>
      </c>
      <c r="F74" s="12"/>
      <c r="G74" s="12">
        <f t="shared" si="11"/>
        <v>254</v>
      </c>
      <c r="H74" s="44"/>
      <c r="I74" s="44"/>
      <c r="J74" s="57">
        <f t="shared" si="13"/>
        <v>0</v>
      </c>
      <c r="K74" s="73">
        <f t="shared" ref="K74:K103" si="14">SUM(J74/G74)</f>
        <v>0</v>
      </c>
      <c r="L74" s="69"/>
    </row>
    <row r="75" spans="1:12" ht="13.15" customHeight="1" x14ac:dyDescent="0.2">
      <c r="A75" s="11" t="s">
        <v>279</v>
      </c>
      <c r="B75" s="12"/>
      <c r="C75" s="12"/>
      <c r="D75" s="12"/>
      <c r="E75" s="12">
        <v>27300</v>
      </c>
      <c r="F75" s="12"/>
      <c r="G75" s="12">
        <f t="shared" si="11"/>
        <v>27300</v>
      </c>
      <c r="H75" s="44">
        <v>27300</v>
      </c>
      <c r="I75" s="44"/>
      <c r="J75" s="57">
        <f t="shared" si="13"/>
        <v>27300</v>
      </c>
      <c r="K75" s="73">
        <f t="shared" si="14"/>
        <v>1</v>
      </c>
      <c r="L75" s="69"/>
    </row>
    <row r="76" spans="1:12" ht="13.15" customHeight="1" x14ac:dyDescent="0.2">
      <c r="A76" s="11" t="s">
        <v>295</v>
      </c>
      <c r="B76" s="12"/>
      <c r="C76" s="12"/>
      <c r="D76" s="12"/>
      <c r="E76" s="12">
        <v>2250</v>
      </c>
      <c r="F76" s="12"/>
      <c r="G76" s="12">
        <f t="shared" si="11"/>
        <v>2250</v>
      </c>
      <c r="H76" s="44">
        <v>2249</v>
      </c>
      <c r="I76" s="44"/>
      <c r="J76" s="57">
        <f t="shared" si="13"/>
        <v>2249</v>
      </c>
      <c r="K76" s="73">
        <f t="shared" si="14"/>
        <v>0.99955555555555553</v>
      </c>
      <c r="L76" s="69"/>
    </row>
    <row r="77" spans="1:12" ht="13.15" customHeight="1" x14ac:dyDescent="0.2">
      <c r="A77" s="11"/>
      <c r="B77" s="12"/>
      <c r="C77" s="12"/>
      <c r="D77" s="12"/>
      <c r="E77" s="12"/>
      <c r="F77" s="12"/>
      <c r="G77" s="12"/>
      <c r="H77" s="57"/>
      <c r="I77" s="44"/>
      <c r="J77" s="57"/>
      <c r="K77" s="73"/>
      <c r="L77" s="69"/>
    </row>
    <row r="78" spans="1:12" ht="13.15" customHeight="1" x14ac:dyDescent="0.2">
      <c r="A78" s="8" t="s">
        <v>147</v>
      </c>
      <c r="B78" s="9">
        <f>SUM(B79:B80)</f>
        <v>9080</v>
      </c>
      <c r="C78" s="9">
        <f t="shared" ref="C78:J78" si="15">SUM(C79:C80)</f>
        <v>0</v>
      </c>
      <c r="D78" s="9">
        <f t="shared" si="15"/>
        <v>9080</v>
      </c>
      <c r="E78" s="9">
        <f t="shared" si="15"/>
        <v>0</v>
      </c>
      <c r="F78" s="9">
        <f t="shared" si="15"/>
        <v>0</v>
      </c>
      <c r="G78" s="9">
        <f t="shared" si="15"/>
        <v>0</v>
      </c>
      <c r="H78" s="58">
        <f t="shared" si="15"/>
        <v>0</v>
      </c>
      <c r="I78" s="58">
        <f t="shared" si="15"/>
        <v>0</v>
      </c>
      <c r="J78" s="58">
        <f t="shared" si="15"/>
        <v>0</v>
      </c>
      <c r="K78" s="73"/>
      <c r="L78" s="69"/>
    </row>
    <row r="79" spans="1:12" ht="13.15" customHeight="1" x14ac:dyDescent="0.2">
      <c r="A79" s="11" t="s">
        <v>148</v>
      </c>
      <c r="B79" s="12">
        <v>4000</v>
      </c>
      <c r="C79" s="12"/>
      <c r="D79" s="12">
        <f>SUM(B79:C79)</f>
        <v>4000</v>
      </c>
      <c r="E79" s="12">
        <v>0</v>
      </c>
      <c r="F79" s="12"/>
      <c r="G79" s="12">
        <f>SUM(E79:F79)</f>
        <v>0</v>
      </c>
      <c r="H79" s="44"/>
      <c r="I79" s="44"/>
      <c r="J79" s="57">
        <f>SUM(H79:I79)</f>
        <v>0</v>
      </c>
      <c r="K79" s="73"/>
      <c r="L79" s="69"/>
    </row>
    <row r="80" spans="1:12" ht="13.15" customHeight="1" x14ac:dyDescent="0.2">
      <c r="A80" s="11" t="s">
        <v>271</v>
      </c>
      <c r="B80" s="12">
        <v>5080</v>
      </c>
      <c r="C80" s="12"/>
      <c r="D80" s="12">
        <f>SUM(B80:C80)</f>
        <v>5080</v>
      </c>
      <c r="E80" s="12">
        <v>0</v>
      </c>
      <c r="F80" s="12"/>
      <c r="G80" s="12">
        <f>SUM(E80:F80)</f>
        <v>0</v>
      </c>
      <c r="H80" s="44"/>
      <c r="I80" s="44"/>
      <c r="J80" s="57">
        <f>SUM(H80:I80)</f>
        <v>0</v>
      </c>
      <c r="K80" s="73"/>
      <c r="L80" s="69"/>
    </row>
    <row r="81" spans="1:12" ht="13.15" customHeight="1" x14ac:dyDescent="0.2">
      <c r="A81" s="11"/>
      <c r="B81" s="12"/>
      <c r="C81" s="12"/>
      <c r="D81" s="12"/>
      <c r="E81" s="12"/>
      <c r="F81" s="12"/>
      <c r="G81" s="12"/>
      <c r="H81" s="57"/>
      <c r="I81" s="57"/>
      <c r="J81" s="57"/>
      <c r="K81" s="73"/>
      <c r="L81" s="69"/>
    </row>
    <row r="82" spans="1:12" ht="13.15" customHeight="1" x14ac:dyDescent="0.2">
      <c r="A82" s="8" t="s">
        <v>8</v>
      </c>
      <c r="B82" s="9">
        <f>SUM(B84:B103)</f>
        <v>265726</v>
      </c>
      <c r="C82" s="9">
        <f t="shared" ref="C82:I82" si="16">SUM(C84:C103)</f>
        <v>0</v>
      </c>
      <c r="D82" s="9">
        <f t="shared" si="16"/>
        <v>265726</v>
      </c>
      <c r="E82" s="9">
        <f t="shared" si="16"/>
        <v>167827</v>
      </c>
      <c r="F82" s="9">
        <f t="shared" si="16"/>
        <v>0</v>
      </c>
      <c r="G82" s="9">
        <f t="shared" si="16"/>
        <v>167827</v>
      </c>
      <c r="H82" s="58">
        <f>SUM(H84:H103)</f>
        <v>165996</v>
      </c>
      <c r="I82" s="58">
        <f t="shared" si="16"/>
        <v>0</v>
      </c>
      <c r="J82" s="58">
        <f>SUM(J84:J103)</f>
        <v>165996</v>
      </c>
      <c r="K82" s="73">
        <f t="shared" si="14"/>
        <v>0.98908995572822012</v>
      </c>
      <c r="L82" s="69"/>
    </row>
    <row r="83" spans="1:12" x14ac:dyDescent="0.2">
      <c r="A83" s="14" t="s">
        <v>2</v>
      </c>
      <c r="B83" s="9"/>
      <c r="C83" s="10"/>
      <c r="D83" s="10"/>
      <c r="E83" s="10"/>
      <c r="F83" s="10"/>
      <c r="G83" s="10"/>
      <c r="H83" s="9"/>
      <c r="I83" s="10"/>
      <c r="J83" s="10"/>
      <c r="K83" s="73"/>
    </row>
    <row r="84" spans="1:12" x14ac:dyDescent="0.2">
      <c r="A84" s="17" t="s">
        <v>175</v>
      </c>
      <c r="B84" s="12">
        <v>8000</v>
      </c>
      <c r="C84" s="15"/>
      <c r="D84" s="17">
        <f t="shared" ref="D84:D91" si="17">SUM(B84:C84)</f>
        <v>8000</v>
      </c>
      <c r="E84" s="17">
        <v>0</v>
      </c>
      <c r="F84" s="17"/>
      <c r="G84" s="17">
        <f>SUM(E84:F84)</f>
        <v>0</v>
      </c>
      <c r="H84" s="39"/>
      <c r="I84" s="39"/>
      <c r="J84" s="17">
        <f>SUM(H84:I84)</f>
        <v>0</v>
      </c>
      <c r="K84" s="73"/>
    </row>
    <row r="85" spans="1:12" x14ac:dyDescent="0.2">
      <c r="A85" s="11" t="s">
        <v>115</v>
      </c>
      <c r="B85" s="12">
        <v>2800</v>
      </c>
      <c r="C85" s="15"/>
      <c r="D85" s="17">
        <f t="shared" si="17"/>
        <v>2800</v>
      </c>
      <c r="E85" s="17">
        <v>0</v>
      </c>
      <c r="F85" s="17"/>
      <c r="G85" s="17">
        <f t="shared" ref="G85:G103" si="18">SUM(E85:F85)</f>
        <v>0</v>
      </c>
      <c r="H85" s="39"/>
      <c r="I85" s="39"/>
      <c r="J85" s="17">
        <f t="shared" ref="J85:J103" si="19">SUM(H85:I85)</f>
        <v>0</v>
      </c>
      <c r="K85" s="73"/>
    </row>
    <row r="86" spans="1:12" ht="13.5" customHeight="1" x14ac:dyDescent="0.2">
      <c r="A86" s="12" t="s">
        <v>116</v>
      </c>
      <c r="B86" s="13">
        <v>3000</v>
      </c>
      <c r="C86" s="15"/>
      <c r="D86" s="17">
        <f t="shared" si="17"/>
        <v>3000</v>
      </c>
      <c r="E86" s="17">
        <v>1000</v>
      </c>
      <c r="F86" s="17"/>
      <c r="G86" s="17">
        <f t="shared" si="18"/>
        <v>1000</v>
      </c>
      <c r="H86" s="39"/>
      <c r="I86" s="39"/>
      <c r="J86" s="17">
        <f t="shared" si="19"/>
        <v>0</v>
      </c>
      <c r="K86" s="73">
        <f t="shared" si="14"/>
        <v>0</v>
      </c>
    </row>
    <row r="87" spans="1:12" ht="13.5" customHeight="1" x14ac:dyDescent="0.2">
      <c r="A87" s="12" t="s">
        <v>130</v>
      </c>
      <c r="B87" s="13">
        <v>28700</v>
      </c>
      <c r="C87" s="15"/>
      <c r="D87" s="17">
        <f t="shared" si="17"/>
        <v>28700</v>
      </c>
      <c r="E87" s="17">
        <v>22701</v>
      </c>
      <c r="F87" s="17"/>
      <c r="G87" s="17">
        <f t="shared" si="18"/>
        <v>22701</v>
      </c>
      <c r="H87" s="39">
        <v>22701</v>
      </c>
      <c r="I87" s="39"/>
      <c r="J87" s="17">
        <f t="shared" si="19"/>
        <v>22701</v>
      </c>
      <c r="K87" s="73">
        <f t="shared" si="14"/>
        <v>1</v>
      </c>
    </row>
    <row r="88" spans="1:12" ht="13.5" customHeight="1" x14ac:dyDescent="0.2">
      <c r="A88" s="12" t="s">
        <v>131</v>
      </c>
      <c r="B88" s="13">
        <v>100000</v>
      </c>
      <c r="C88" s="15"/>
      <c r="D88" s="17">
        <f t="shared" si="17"/>
        <v>100000</v>
      </c>
      <c r="E88" s="17">
        <v>3480</v>
      </c>
      <c r="F88" s="17"/>
      <c r="G88" s="17">
        <f t="shared" si="18"/>
        <v>3480</v>
      </c>
      <c r="H88" s="39">
        <v>3480</v>
      </c>
      <c r="I88" s="39"/>
      <c r="J88" s="17">
        <f t="shared" si="19"/>
        <v>3480</v>
      </c>
      <c r="K88" s="73">
        <f t="shared" si="14"/>
        <v>1</v>
      </c>
    </row>
    <row r="89" spans="1:12" x14ac:dyDescent="0.2">
      <c r="A89" s="17" t="s">
        <v>133</v>
      </c>
      <c r="B89" s="12">
        <v>5000</v>
      </c>
      <c r="C89" s="15"/>
      <c r="D89" s="17">
        <f t="shared" si="17"/>
        <v>5000</v>
      </c>
      <c r="E89" s="17">
        <v>0</v>
      </c>
      <c r="F89" s="17"/>
      <c r="G89" s="17">
        <f t="shared" si="18"/>
        <v>0</v>
      </c>
      <c r="H89" s="39"/>
      <c r="I89" s="39"/>
      <c r="J89" s="17">
        <f t="shared" si="19"/>
        <v>0</v>
      </c>
      <c r="K89" s="73"/>
    </row>
    <row r="90" spans="1:12" x14ac:dyDescent="0.2">
      <c r="A90" s="17" t="s">
        <v>214</v>
      </c>
      <c r="B90" s="12">
        <v>6065</v>
      </c>
      <c r="C90" s="15"/>
      <c r="D90" s="17">
        <f t="shared" si="17"/>
        <v>6065</v>
      </c>
      <c r="E90" s="17">
        <v>6065</v>
      </c>
      <c r="F90" s="17"/>
      <c r="G90" s="17">
        <f t="shared" si="18"/>
        <v>6065</v>
      </c>
      <c r="H90" s="39">
        <v>6065</v>
      </c>
      <c r="I90" s="39"/>
      <c r="J90" s="17">
        <f t="shared" si="19"/>
        <v>6065</v>
      </c>
      <c r="K90" s="73">
        <f t="shared" si="14"/>
        <v>1</v>
      </c>
    </row>
    <row r="91" spans="1:12" x14ac:dyDescent="0.2">
      <c r="A91" s="17" t="s">
        <v>217</v>
      </c>
      <c r="B91" s="12">
        <v>4456</v>
      </c>
      <c r="C91" s="15"/>
      <c r="D91" s="17">
        <f t="shared" si="17"/>
        <v>4456</v>
      </c>
      <c r="E91" s="17">
        <v>4456</v>
      </c>
      <c r="F91" s="17"/>
      <c r="G91" s="17">
        <f t="shared" si="18"/>
        <v>4456</v>
      </c>
      <c r="H91" s="39">
        <v>4455</v>
      </c>
      <c r="I91" s="39"/>
      <c r="J91" s="17">
        <f t="shared" si="19"/>
        <v>4455</v>
      </c>
      <c r="K91" s="73">
        <f t="shared" si="14"/>
        <v>0.99977558348294437</v>
      </c>
    </row>
    <row r="92" spans="1:12" x14ac:dyDescent="0.2">
      <c r="A92" s="17" t="s">
        <v>275</v>
      </c>
      <c r="B92" s="12"/>
      <c r="C92" s="15"/>
      <c r="D92" s="17"/>
      <c r="E92" s="17">
        <v>0</v>
      </c>
      <c r="F92" s="17"/>
      <c r="G92" s="17">
        <f t="shared" si="18"/>
        <v>0</v>
      </c>
      <c r="H92" s="39"/>
      <c r="I92" s="39"/>
      <c r="J92" s="17">
        <f t="shared" si="19"/>
        <v>0</v>
      </c>
      <c r="K92" s="73"/>
    </row>
    <row r="93" spans="1:12" x14ac:dyDescent="0.2">
      <c r="A93" s="17" t="s">
        <v>286</v>
      </c>
      <c r="B93" s="12"/>
      <c r="C93" s="15"/>
      <c r="D93" s="17"/>
      <c r="E93" s="17">
        <v>623</v>
      </c>
      <c r="F93" s="17"/>
      <c r="G93" s="17">
        <f t="shared" si="18"/>
        <v>623</v>
      </c>
      <c r="H93" s="39">
        <v>622</v>
      </c>
      <c r="I93" s="39"/>
      <c r="J93" s="17">
        <f t="shared" si="19"/>
        <v>622</v>
      </c>
      <c r="K93" s="73">
        <f t="shared" si="14"/>
        <v>0.9983948635634029</v>
      </c>
    </row>
    <row r="94" spans="1:12" x14ac:dyDescent="0.2">
      <c r="A94" s="17" t="s">
        <v>287</v>
      </c>
      <c r="B94" s="12"/>
      <c r="C94" s="15"/>
      <c r="D94" s="17"/>
      <c r="E94" s="17">
        <v>29086</v>
      </c>
      <c r="F94" s="17"/>
      <c r="G94" s="17">
        <f t="shared" si="18"/>
        <v>29086</v>
      </c>
      <c r="H94" s="39">
        <v>29085</v>
      </c>
      <c r="I94" s="39"/>
      <c r="J94" s="17">
        <f t="shared" si="19"/>
        <v>29085</v>
      </c>
      <c r="K94" s="73">
        <f t="shared" si="14"/>
        <v>0.99996561919823967</v>
      </c>
    </row>
    <row r="95" spans="1:12" x14ac:dyDescent="0.2">
      <c r="A95" s="17" t="s">
        <v>296</v>
      </c>
      <c r="B95" s="12"/>
      <c r="C95" s="15"/>
      <c r="D95" s="17"/>
      <c r="E95" s="17">
        <v>2373</v>
      </c>
      <c r="F95" s="17"/>
      <c r="G95" s="17">
        <f t="shared" si="18"/>
        <v>2373</v>
      </c>
      <c r="H95" s="39">
        <v>2373</v>
      </c>
      <c r="I95" s="39"/>
      <c r="J95" s="17">
        <f t="shared" si="19"/>
        <v>2373</v>
      </c>
      <c r="K95" s="73">
        <f t="shared" si="14"/>
        <v>1</v>
      </c>
    </row>
    <row r="96" spans="1:12" x14ac:dyDescent="0.2">
      <c r="A96" s="17"/>
      <c r="B96" s="12"/>
      <c r="C96" s="15"/>
      <c r="D96" s="17"/>
      <c r="E96" s="17"/>
      <c r="F96" s="17"/>
      <c r="G96" s="17"/>
      <c r="H96" s="39"/>
      <c r="I96" s="39"/>
      <c r="J96" s="17"/>
      <c r="K96" s="73"/>
    </row>
    <row r="97" spans="1:11" x14ac:dyDescent="0.2">
      <c r="A97" s="16" t="s">
        <v>3</v>
      </c>
      <c r="B97" s="12"/>
      <c r="C97" s="15"/>
      <c r="D97" s="15"/>
      <c r="E97" s="15"/>
      <c r="F97" s="15"/>
      <c r="G97" s="17"/>
      <c r="H97" s="39"/>
      <c r="I97" s="39"/>
      <c r="J97" s="17"/>
      <c r="K97" s="73"/>
    </row>
    <row r="98" spans="1:11" x14ac:dyDescent="0.2">
      <c r="A98" s="15" t="s">
        <v>7</v>
      </c>
      <c r="B98" s="12">
        <v>2000</v>
      </c>
      <c r="C98" s="15"/>
      <c r="D98" s="15">
        <f>SUM(B98:C98)</f>
        <v>2000</v>
      </c>
      <c r="E98" s="15">
        <v>479</v>
      </c>
      <c r="F98" s="15"/>
      <c r="G98" s="17">
        <f t="shared" si="18"/>
        <v>479</v>
      </c>
      <c r="H98" s="39">
        <v>479</v>
      </c>
      <c r="I98" s="39"/>
      <c r="J98" s="17">
        <f t="shared" si="19"/>
        <v>479</v>
      </c>
      <c r="K98" s="73">
        <f t="shared" si="14"/>
        <v>1</v>
      </c>
    </row>
    <row r="99" spans="1:11" x14ac:dyDescent="0.2">
      <c r="A99" s="15" t="s">
        <v>210</v>
      </c>
      <c r="B99" s="12">
        <v>53208</v>
      </c>
      <c r="C99" s="15"/>
      <c r="D99" s="15">
        <f t="shared" ref="D99:D103" si="20">SUM(B99:C99)</f>
        <v>53208</v>
      </c>
      <c r="E99" s="15">
        <v>53208</v>
      </c>
      <c r="F99" s="15"/>
      <c r="G99" s="17">
        <f t="shared" si="18"/>
        <v>53208</v>
      </c>
      <c r="H99" s="39">
        <v>53036</v>
      </c>
      <c r="I99" s="39"/>
      <c r="J99" s="17">
        <f t="shared" si="19"/>
        <v>53036</v>
      </c>
      <c r="K99" s="73">
        <f t="shared" si="14"/>
        <v>0.99676740339798531</v>
      </c>
    </row>
    <row r="100" spans="1:11" x14ac:dyDescent="0.2">
      <c r="A100" s="15" t="s">
        <v>215</v>
      </c>
      <c r="B100" s="12">
        <v>43431</v>
      </c>
      <c r="C100" s="15"/>
      <c r="D100" s="15">
        <f t="shared" si="20"/>
        <v>43431</v>
      </c>
      <c r="E100" s="15">
        <v>40560</v>
      </c>
      <c r="F100" s="15"/>
      <c r="G100" s="17">
        <f t="shared" si="18"/>
        <v>40560</v>
      </c>
      <c r="H100" s="39">
        <v>40560</v>
      </c>
      <c r="I100" s="39"/>
      <c r="J100" s="17">
        <f t="shared" si="19"/>
        <v>40560</v>
      </c>
      <c r="K100" s="73">
        <f t="shared" si="14"/>
        <v>1</v>
      </c>
    </row>
    <row r="101" spans="1:11" x14ac:dyDescent="0.2">
      <c r="A101" s="15" t="s">
        <v>216</v>
      </c>
      <c r="B101" s="12">
        <v>366</v>
      </c>
      <c r="C101" s="15"/>
      <c r="D101" s="15">
        <f t="shared" si="20"/>
        <v>366</v>
      </c>
      <c r="E101" s="15">
        <v>366</v>
      </c>
      <c r="F101" s="15"/>
      <c r="G101" s="17">
        <f t="shared" si="18"/>
        <v>366</v>
      </c>
      <c r="H101" s="39">
        <v>365</v>
      </c>
      <c r="I101" s="39"/>
      <c r="J101" s="17">
        <f t="shared" si="19"/>
        <v>365</v>
      </c>
      <c r="K101" s="73">
        <f t="shared" si="14"/>
        <v>0.99726775956284153</v>
      </c>
    </row>
    <row r="102" spans="1:11" x14ac:dyDescent="0.2">
      <c r="A102" s="15" t="s">
        <v>134</v>
      </c>
      <c r="B102" s="12">
        <v>1200</v>
      </c>
      <c r="C102" s="15"/>
      <c r="D102" s="15">
        <f t="shared" si="20"/>
        <v>1200</v>
      </c>
      <c r="E102" s="15">
        <v>1200</v>
      </c>
      <c r="F102" s="15"/>
      <c r="G102" s="17">
        <f t="shared" si="18"/>
        <v>1200</v>
      </c>
      <c r="H102" s="39">
        <v>545</v>
      </c>
      <c r="I102" s="39"/>
      <c r="J102" s="17">
        <f t="shared" si="19"/>
        <v>545</v>
      </c>
      <c r="K102" s="73">
        <f t="shared" si="14"/>
        <v>0.45416666666666666</v>
      </c>
    </row>
    <row r="103" spans="1:11" x14ac:dyDescent="0.2">
      <c r="A103" s="15" t="s">
        <v>16</v>
      </c>
      <c r="B103" s="12">
        <v>7500</v>
      </c>
      <c r="C103" s="15"/>
      <c r="D103" s="15">
        <f t="shared" si="20"/>
        <v>7500</v>
      </c>
      <c r="E103" s="15">
        <v>2230</v>
      </c>
      <c r="F103" s="15"/>
      <c r="G103" s="17">
        <f t="shared" si="18"/>
        <v>2230</v>
      </c>
      <c r="H103" s="39">
        <v>2230</v>
      </c>
      <c r="I103" s="39"/>
      <c r="J103" s="17">
        <f t="shared" si="19"/>
        <v>2230</v>
      </c>
      <c r="K103" s="73">
        <f t="shared" si="14"/>
        <v>1</v>
      </c>
    </row>
    <row r="104" spans="1:11" x14ac:dyDescent="0.2">
      <c r="A104" s="15"/>
      <c r="B104" s="12"/>
      <c r="C104" s="15"/>
      <c r="D104" s="15"/>
      <c r="E104" s="15"/>
      <c r="F104" s="15"/>
      <c r="G104" s="15"/>
      <c r="H104" s="39"/>
      <c r="I104" s="15"/>
      <c r="J104" s="15"/>
      <c r="K104" s="10"/>
    </row>
    <row r="105" spans="1:11" ht="12.75" customHeight="1" x14ac:dyDescent="0.2">
      <c r="A105" s="85" t="s">
        <v>0</v>
      </c>
      <c r="B105" s="82" t="s">
        <v>267</v>
      </c>
      <c r="C105" s="82"/>
      <c r="D105" s="82"/>
      <c r="E105" s="79" t="s">
        <v>314</v>
      </c>
      <c r="F105" s="79"/>
      <c r="G105" s="79"/>
      <c r="H105" s="79" t="s">
        <v>312</v>
      </c>
      <c r="I105" s="79"/>
      <c r="J105" s="79"/>
      <c r="K105" s="76" t="s">
        <v>311</v>
      </c>
    </row>
    <row r="106" spans="1:11" ht="38.25" x14ac:dyDescent="0.2">
      <c r="A106" s="86"/>
      <c r="B106" s="54" t="s">
        <v>4</v>
      </c>
      <c r="C106" s="54" t="s">
        <v>5</v>
      </c>
      <c r="D106" s="54" t="s">
        <v>249</v>
      </c>
      <c r="E106" s="64" t="s">
        <v>4</v>
      </c>
      <c r="F106" s="64" t="s">
        <v>5</v>
      </c>
      <c r="G106" s="64" t="s">
        <v>250</v>
      </c>
      <c r="H106" s="75" t="s">
        <v>4</v>
      </c>
      <c r="I106" s="75" t="s">
        <v>5</v>
      </c>
      <c r="J106" s="75" t="s">
        <v>313</v>
      </c>
      <c r="K106" s="76"/>
    </row>
    <row r="107" spans="1:11" x14ac:dyDescent="0.2">
      <c r="A107" s="65"/>
      <c r="B107" s="66"/>
      <c r="C107" s="66"/>
      <c r="D107" s="66"/>
      <c r="E107" s="66"/>
      <c r="F107" s="66"/>
      <c r="G107" s="66"/>
      <c r="H107" s="66"/>
      <c r="I107" s="66"/>
      <c r="J107" s="66"/>
      <c r="K107" s="10"/>
    </row>
    <row r="108" spans="1:11" x14ac:dyDescent="0.2">
      <c r="A108" s="23" t="s">
        <v>299</v>
      </c>
      <c r="B108" s="9">
        <f>B109</f>
        <v>0</v>
      </c>
      <c r="C108" s="9">
        <f t="shared" ref="C108:J108" si="21">C109</f>
        <v>0</v>
      </c>
      <c r="D108" s="9">
        <f t="shared" si="21"/>
        <v>0</v>
      </c>
      <c r="E108" s="9">
        <f t="shared" si="21"/>
        <v>2370</v>
      </c>
      <c r="F108" s="9">
        <f t="shared" si="21"/>
        <v>0</v>
      </c>
      <c r="G108" s="9">
        <f t="shared" si="21"/>
        <v>2370</v>
      </c>
      <c r="H108" s="9">
        <f t="shared" si="21"/>
        <v>2370</v>
      </c>
      <c r="I108" s="9">
        <f t="shared" si="21"/>
        <v>0</v>
      </c>
      <c r="J108" s="9">
        <f t="shared" si="21"/>
        <v>2370</v>
      </c>
      <c r="K108" s="74">
        <f>SUM(J108/G108)</f>
        <v>1</v>
      </c>
    </row>
    <row r="109" spans="1:11" x14ac:dyDescent="0.2">
      <c r="A109" s="15" t="s">
        <v>300</v>
      </c>
      <c r="B109" s="15"/>
      <c r="C109" s="15"/>
      <c r="D109" s="15"/>
      <c r="E109" s="15">
        <v>2370</v>
      </c>
      <c r="F109" s="15"/>
      <c r="G109" s="15">
        <f>SUM(E109:F109)</f>
        <v>2370</v>
      </c>
      <c r="H109" s="15">
        <v>2370</v>
      </c>
      <c r="I109" s="15"/>
      <c r="J109" s="15">
        <f>SUM(H109:I109)</f>
        <v>2370</v>
      </c>
      <c r="K109" s="74">
        <f t="shared" ref="K109:K171" si="22">SUM(J109/G109)</f>
        <v>1</v>
      </c>
    </row>
    <row r="110" spans="1:11" x14ac:dyDescent="0.2">
      <c r="A110" s="48"/>
      <c r="B110" s="53"/>
      <c r="C110" s="53"/>
      <c r="D110" s="53"/>
      <c r="E110" s="53"/>
      <c r="F110" s="53"/>
      <c r="G110" s="53"/>
      <c r="H110" s="53"/>
      <c r="I110" s="53"/>
      <c r="J110" s="53"/>
      <c r="K110" s="74"/>
    </row>
    <row r="111" spans="1:11" x14ac:dyDescent="0.2">
      <c r="A111" s="23" t="s">
        <v>38</v>
      </c>
      <c r="B111" s="9">
        <f t="shared" ref="B111:J111" si="23">SUM(B112:B112)</f>
        <v>5000</v>
      </c>
      <c r="C111" s="9">
        <f t="shared" si="23"/>
        <v>0</v>
      </c>
      <c r="D111" s="9">
        <f t="shared" si="23"/>
        <v>5000</v>
      </c>
      <c r="E111" s="9">
        <f t="shared" si="23"/>
        <v>0</v>
      </c>
      <c r="F111" s="9">
        <f t="shared" si="23"/>
        <v>0</v>
      </c>
      <c r="G111" s="9">
        <f t="shared" si="23"/>
        <v>0</v>
      </c>
      <c r="H111" s="9">
        <f t="shared" si="23"/>
        <v>0</v>
      </c>
      <c r="I111" s="9">
        <f t="shared" si="23"/>
        <v>0</v>
      </c>
      <c r="J111" s="9">
        <f t="shared" si="23"/>
        <v>0</v>
      </c>
      <c r="K111" s="74"/>
    </row>
    <row r="112" spans="1:11" x14ac:dyDescent="0.2">
      <c r="A112" s="15" t="s">
        <v>39</v>
      </c>
      <c r="B112" s="12">
        <v>5000</v>
      </c>
      <c r="C112" s="15"/>
      <c r="D112" s="15">
        <f>SUM(B112:C112)</f>
        <v>5000</v>
      </c>
      <c r="E112" s="15">
        <v>0</v>
      </c>
      <c r="F112" s="15"/>
      <c r="G112" s="15">
        <f>SUM(E112:F112)</f>
        <v>0</v>
      </c>
      <c r="H112" s="39"/>
      <c r="I112" s="39"/>
      <c r="J112" s="15">
        <f t="shared" ref="J112" si="24">SUM(H112:I112)</f>
        <v>0</v>
      </c>
      <c r="K112" s="74"/>
    </row>
    <row r="113" spans="1:11" x14ac:dyDescent="0.2">
      <c r="A113" s="15"/>
      <c r="B113" s="12"/>
      <c r="C113" s="15"/>
      <c r="D113" s="15"/>
      <c r="E113" s="15"/>
      <c r="F113" s="15"/>
      <c r="G113" s="15"/>
      <c r="H113" s="12"/>
      <c r="I113" s="15"/>
      <c r="J113" s="15"/>
      <c r="K113" s="74"/>
    </row>
    <row r="114" spans="1:11" x14ac:dyDescent="0.2">
      <c r="A114" s="23" t="s">
        <v>44</v>
      </c>
      <c r="B114" s="9">
        <f>SUM(B115:B119)</f>
        <v>26200</v>
      </c>
      <c r="C114" s="9">
        <f t="shared" ref="C114:I114" si="25">SUM(C115:C119)</f>
        <v>0</v>
      </c>
      <c r="D114" s="9">
        <f t="shared" si="25"/>
        <v>26200</v>
      </c>
      <c r="E114" s="9">
        <f t="shared" si="25"/>
        <v>4312</v>
      </c>
      <c r="F114" s="9">
        <f t="shared" si="25"/>
        <v>0</v>
      </c>
      <c r="G114" s="9">
        <f t="shared" si="25"/>
        <v>4312</v>
      </c>
      <c r="H114" s="9">
        <f t="shared" si="25"/>
        <v>3861</v>
      </c>
      <c r="I114" s="9">
        <f t="shared" si="25"/>
        <v>0</v>
      </c>
      <c r="J114" s="9">
        <f>SUM(J115:J119)</f>
        <v>3861</v>
      </c>
      <c r="K114" s="74">
        <f t="shared" si="22"/>
        <v>0.89540816326530615</v>
      </c>
    </row>
    <row r="115" spans="1:11" x14ac:dyDescent="0.2">
      <c r="A115" s="37" t="s">
        <v>70</v>
      </c>
      <c r="B115" s="12">
        <v>6700</v>
      </c>
      <c r="C115" s="15"/>
      <c r="D115" s="15">
        <f>SUM(B115:C115)</f>
        <v>6700</v>
      </c>
      <c r="E115" s="15">
        <v>0</v>
      </c>
      <c r="F115" s="15"/>
      <c r="G115" s="15">
        <f>SUM(E115:F115)</f>
        <v>0</v>
      </c>
      <c r="H115" s="39"/>
      <c r="I115" s="39"/>
      <c r="J115" s="15">
        <f t="shared" ref="J115" si="26">SUM(H115:I115)</f>
        <v>0</v>
      </c>
      <c r="K115" s="74"/>
    </row>
    <row r="116" spans="1:11" x14ac:dyDescent="0.2">
      <c r="A116" s="15" t="s">
        <v>50</v>
      </c>
      <c r="B116" s="12">
        <v>9500</v>
      </c>
      <c r="C116" s="10"/>
      <c r="D116" s="15">
        <f>SUM(B116:C116)</f>
        <v>9500</v>
      </c>
      <c r="E116" s="15">
        <v>0</v>
      </c>
      <c r="F116" s="15"/>
      <c r="G116" s="15">
        <f t="shared" ref="G116:G119" si="27">SUM(E116:F116)</f>
        <v>0</v>
      </c>
      <c r="H116" s="39"/>
      <c r="I116" s="39"/>
      <c r="J116" s="15">
        <f t="shared" ref="J116:J119" si="28">SUM(H116:I116)</f>
        <v>0</v>
      </c>
      <c r="K116" s="74"/>
    </row>
    <row r="117" spans="1:11" x14ac:dyDescent="0.2">
      <c r="A117" s="15" t="s">
        <v>140</v>
      </c>
      <c r="B117" s="12">
        <v>10000</v>
      </c>
      <c r="C117" s="10"/>
      <c r="D117" s="15">
        <f>SUM(B117:C117)</f>
        <v>10000</v>
      </c>
      <c r="E117" s="15">
        <v>450</v>
      </c>
      <c r="F117" s="15"/>
      <c r="G117" s="15">
        <f t="shared" si="27"/>
        <v>450</v>
      </c>
      <c r="H117" s="39"/>
      <c r="I117" s="39"/>
      <c r="J117" s="15">
        <f t="shared" si="28"/>
        <v>0</v>
      </c>
      <c r="K117" s="74">
        <f t="shared" si="22"/>
        <v>0</v>
      </c>
    </row>
    <row r="118" spans="1:11" x14ac:dyDescent="0.2">
      <c r="A118" s="15" t="s">
        <v>301</v>
      </c>
      <c r="B118" s="12"/>
      <c r="C118" s="10"/>
      <c r="D118" s="15"/>
      <c r="E118" s="15">
        <v>1080</v>
      </c>
      <c r="F118" s="15"/>
      <c r="G118" s="15">
        <f t="shared" si="27"/>
        <v>1080</v>
      </c>
      <c r="H118" s="39">
        <v>1080</v>
      </c>
      <c r="I118" s="39"/>
      <c r="J118" s="15">
        <f t="shared" si="28"/>
        <v>1080</v>
      </c>
      <c r="K118" s="74">
        <f t="shared" si="22"/>
        <v>1</v>
      </c>
    </row>
    <row r="119" spans="1:11" x14ac:dyDescent="0.2">
      <c r="A119" s="15" t="s">
        <v>284</v>
      </c>
      <c r="B119" s="12"/>
      <c r="C119" s="10"/>
      <c r="D119" s="15"/>
      <c r="E119" s="15">
        <v>2782</v>
      </c>
      <c r="F119" s="15"/>
      <c r="G119" s="15">
        <f t="shared" si="27"/>
        <v>2782</v>
      </c>
      <c r="H119" s="39">
        <v>2781</v>
      </c>
      <c r="I119" s="39"/>
      <c r="J119" s="15">
        <f t="shared" si="28"/>
        <v>2781</v>
      </c>
      <c r="K119" s="74">
        <f t="shared" si="22"/>
        <v>0.99964054636951838</v>
      </c>
    </row>
    <row r="120" spans="1:11" x14ac:dyDescent="0.2">
      <c r="A120" s="15"/>
      <c r="B120" s="12"/>
      <c r="C120" s="10"/>
      <c r="D120" s="15"/>
      <c r="E120" s="15"/>
      <c r="F120" s="15"/>
      <c r="G120" s="15"/>
      <c r="H120" s="12"/>
      <c r="I120" s="10"/>
      <c r="J120" s="15"/>
      <c r="K120" s="74"/>
    </row>
    <row r="121" spans="1:11" x14ac:dyDescent="0.2">
      <c r="A121" s="23" t="s">
        <v>138</v>
      </c>
      <c r="B121" s="9">
        <f>SUM(B122)</f>
        <v>11000</v>
      </c>
      <c r="C121" s="9">
        <f t="shared" ref="C121:J121" si="29">SUM(C122)</f>
        <v>0</v>
      </c>
      <c r="D121" s="9">
        <f t="shared" si="29"/>
        <v>11000</v>
      </c>
      <c r="E121" s="9">
        <f t="shared" si="29"/>
        <v>0</v>
      </c>
      <c r="F121" s="9">
        <f t="shared" si="29"/>
        <v>0</v>
      </c>
      <c r="G121" s="9">
        <f t="shared" si="29"/>
        <v>0</v>
      </c>
      <c r="H121" s="9">
        <f>SUM(H122)</f>
        <v>0</v>
      </c>
      <c r="I121" s="9">
        <f t="shared" si="29"/>
        <v>0</v>
      </c>
      <c r="J121" s="9">
        <f t="shared" si="29"/>
        <v>0</v>
      </c>
      <c r="K121" s="74"/>
    </row>
    <row r="122" spans="1:11" x14ac:dyDescent="0.2">
      <c r="A122" s="15" t="s">
        <v>139</v>
      </c>
      <c r="B122" s="12">
        <v>11000</v>
      </c>
      <c r="C122" s="10"/>
      <c r="D122" s="15">
        <f>SUM(B122:C122)</f>
        <v>11000</v>
      </c>
      <c r="E122" s="15">
        <v>0</v>
      </c>
      <c r="F122" s="15"/>
      <c r="G122" s="15">
        <f>SUM(E122:F122)</f>
        <v>0</v>
      </c>
      <c r="H122" s="39"/>
      <c r="I122" s="39"/>
      <c r="J122" s="15">
        <f t="shared" ref="J122" si="30">SUM(H122:I122)</f>
        <v>0</v>
      </c>
      <c r="K122" s="74"/>
    </row>
    <row r="123" spans="1:11" x14ac:dyDescent="0.2">
      <c r="A123" s="15"/>
      <c r="B123" s="12"/>
      <c r="C123" s="15"/>
      <c r="D123" s="17"/>
      <c r="E123" s="17"/>
      <c r="F123" s="17"/>
      <c r="G123" s="17"/>
      <c r="H123" s="12"/>
      <c r="I123" s="15"/>
      <c r="J123" s="17"/>
      <c r="K123" s="74"/>
    </row>
    <row r="124" spans="1:11" x14ac:dyDescent="0.2">
      <c r="A124" s="8" t="s">
        <v>34</v>
      </c>
      <c r="B124" s="9">
        <f t="shared" ref="B124:G124" si="31">SUM(B125:B136)</f>
        <v>66309</v>
      </c>
      <c r="C124" s="9">
        <f t="shared" si="31"/>
        <v>0</v>
      </c>
      <c r="D124" s="9">
        <f t="shared" si="31"/>
        <v>66309</v>
      </c>
      <c r="E124" s="9">
        <f t="shared" si="31"/>
        <v>30067</v>
      </c>
      <c r="F124" s="9">
        <f t="shared" si="31"/>
        <v>0</v>
      </c>
      <c r="G124" s="9">
        <f t="shared" si="31"/>
        <v>30067</v>
      </c>
      <c r="H124" s="9">
        <f t="shared" ref="H124:I124" si="32">SUM(H125:H136)</f>
        <v>30066</v>
      </c>
      <c r="I124" s="9">
        <f t="shared" si="32"/>
        <v>0</v>
      </c>
      <c r="J124" s="9">
        <f>SUM(J125:J136)</f>
        <v>30066</v>
      </c>
      <c r="K124" s="74">
        <f t="shared" si="22"/>
        <v>0.99996674094522231</v>
      </c>
    </row>
    <row r="125" spans="1:11" x14ac:dyDescent="0.2">
      <c r="A125" s="11" t="s">
        <v>117</v>
      </c>
      <c r="B125" s="12">
        <v>5000</v>
      </c>
      <c r="C125" s="12"/>
      <c r="D125" s="13">
        <f t="shared" ref="D125:D133" si="33">SUM(B125:C125)</f>
        <v>5000</v>
      </c>
      <c r="E125" s="13">
        <v>0</v>
      </c>
      <c r="F125" s="13"/>
      <c r="G125" s="13">
        <f>SUM(E125:F125)</f>
        <v>0</v>
      </c>
      <c r="H125" s="39"/>
      <c r="I125" s="39"/>
      <c r="J125" s="15">
        <f t="shared" ref="J125" si="34">SUM(H125:I125)</f>
        <v>0</v>
      </c>
      <c r="K125" s="74"/>
    </row>
    <row r="126" spans="1:11" x14ac:dyDescent="0.2">
      <c r="A126" s="15" t="s">
        <v>51</v>
      </c>
      <c r="B126" s="12">
        <v>3400</v>
      </c>
      <c r="C126" s="12"/>
      <c r="D126" s="13">
        <f t="shared" si="33"/>
        <v>3400</v>
      </c>
      <c r="E126" s="13">
        <v>0</v>
      </c>
      <c r="F126" s="13"/>
      <c r="G126" s="13">
        <f t="shared" ref="G126:G136" si="35">SUM(E126:F126)</f>
        <v>0</v>
      </c>
      <c r="H126" s="39"/>
      <c r="I126" s="39"/>
      <c r="J126" s="15">
        <f t="shared" ref="J126:J136" si="36">SUM(H126:I126)</f>
        <v>0</v>
      </c>
      <c r="K126" s="74"/>
    </row>
    <row r="127" spans="1:11" x14ac:dyDescent="0.2">
      <c r="A127" s="15" t="s">
        <v>219</v>
      </c>
      <c r="B127" s="12">
        <v>3870</v>
      </c>
      <c r="C127" s="12"/>
      <c r="D127" s="13">
        <f t="shared" si="33"/>
        <v>3870</v>
      </c>
      <c r="E127" s="13">
        <v>3528</v>
      </c>
      <c r="F127" s="13"/>
      <c r="G127" s="13">
        <f t="shared" si="35"/>
        <v>3528</v>
      </c>
      <c r="H127" s="39">
        <v>3528</v>
      </c>
      <c r="I127" s="39"/>
      <c r="J127" s="15">
        <f t="shared" si="36"/>
        <v>3528</v>
      </c>
      <c r="K127" s="74">
        <f t="shared" si="22"/>
        <v>1</v>
      </c>
    </row>
    <row r="128" spans="1:11" x14ac:dyDescent="0.2">
      <c r="A128" s="15" t="s">
        <v>52</v>
      </c>
      <c r="B128" s="12">
        <v>4853</v>
      </c>
      <c r="C128" s="12"/>
      <c r="D128" s="12">
        <f t="shared" si="33"/>
        <v>4853</v>
      </c>
      <c r="E128" s="12">
        <v>341</v>
      </c>
      <c r="F128" s="12"/>
      <c r="G128" s="13">
        <f t="shared" si="35"/>
        <v>341</v>
      </c>
      <c r="H128" s="39">
        <v>341</v>
      </c>
      <c r="I128" s="39"/>
      <c r="J128" s="15">
        <f t="shared" si="36"/>
        <v>341</v>
      </c>
      <c r="K128" s="74">
        <f t="shared" si="22"/>
        <v>1</v>
      </c>
    </row>
    <row r="129" spans="1:11" x14ac:dyDescent="0.2">
      <c r="A129" s="15" t="s">
        <v>56</v>
      </c>
      <c r="B129" s="12">
        <v>23000</v>
      </c>
      <c r="C129" s="12"/>
      <c r="D129" s="12">
        <f t="shared" si="33"/>
        <v>23000</v>
      </c>
      <c r="E129" s="12">
        <v>18044</v>
      </c>
      <c r="F129" s="12"/>
      <c r="G129" s="13">
        <f t="shared" si="35"/>
        <v>18044</v>
      </c>
      <c r="H129" s="39">
        <v>18044</v>
      </c>
      <c r="I129" s="39"/>
      <c r="J129" s="15">
        <f t="shared" si="36"/>
        <v>18044</v>
      </c>
      <c r="K129" s="74">
        <f t="shared" si="22"/>
        <v>1</v>
      </c>
    </row>
    <row r="130" spans="1:11" x14ac:dyDescent="0.2">
      <c r="A130" s="15" t="s">
        <v>135</v>
      </c>
      <c r="B130" s="12">
        <v>13578</v>
      </c>
      <c r="C130" s="12"/>
      <c r="D130" s="12">
        <f t="shared" si="33"/>
        <v>13578</v>
      </c>
      <c r="E130" s="12">
        <v>6325</v>
      </c>
      <c r="F130" s="12"/>
      <c r="G130" s="13">
        <f t="shared" si="35"/>
        <v>6325</v>
      </c>
      <c r="H130" s="39">
        <v>6325</v>
      </c>
      <c r="I130" s="39"/>
      <c r="J130" s="15">
        <f t="shared" si="36"/>
        <v>6325</v>
      </c>
      <c r="K130" s="74">
        <f t="shared" si="22"/>
        <v>1</v>
      </c>
    </row>
    <row r="131" spans="1:11" x14ac:dyDescent="0.2">
      <c r="A131" s="15" t="s">
        <v>136</v>
      </c>
      <c r="B131" s="12">
        <v>1108</v>
      </c>
      <c r="C131" s="12"/>
      <c r="D131" s="12">
        <f t="shared" si="33"/>
        <v>1108</v>
      </c>
      <c r="E131" s="12">
        <v>0</v>
      </c>
      <c r="F131" s="12"/>
      <c r="G131" s="13">
        <f t="shared" si="35"/>
        <v>0</v>
      </c>
      <c r="H131" s="39"/>
      <c r="I131" s="39"/>
      <c r="J131" s="15">
        <f t="shared" si="36"/>
        <v>0</v>
      </c>
      <c r="K131" s="74"/>
    </row>
    <row r="132" spans="1:11" x14ac:dyDescent="0.2">
      <c r="A132" s="12" t="s">
        <v>57</v>
      </c>
      <c r="B132" s="12">
        <v>8000</v>
      </c>
      <c r="C132" s="12"/>
      <c r="D132" s="12">
        <f t="shared" si="33"/>
        <v>8000</v>
      </c>
      <c r="E132" s="12">
        <v>0</v>
      </c>
      <c r="F132" s="12"/>
      <c r="G132" s="13">
        <f t="shared" si="35"/>
        <v>0</v>
      </c>
      <c r="H132" s="39"/>
      <c r="I132" s="39"/>
      <c r="J132" s="15">
        <f t="shared" si="36"/>
        <v>0</v>
      </c>
      <c r="K132" s="74"/>
    </row>
    <row r="133" spans="1:11" x14ac:dyDescent="0.2">
      <c r="A133" s="15" t="s">
        <v>55</v>
      </c>
      <c r="B133" s="12">
        <v>3500</v>
      </c>
      <c r="C133" s="12"/>
      <c r="D133" s="12">
        <f t="shared" si="33"/>
        <v>3500</v>
      </c>
      <c r="E133" s="12">
        <v>0</v>
      </c>
      <c r="F133" s="12"/>
      <c r="G133" s="13">
        <f t="shared" si="35"/>
        <v>0</v>
      </c>
      <c r="H133" s="39"/>
      <c r="I133" s="39"/>
      <c r="J133" s="15">
        <f t="shared" si="36"/>
        <v>0</v>
      </c>
      <c r="K133" s="74"/>
    </row>
    <row r="134" spans="1:11" x14ac:dyDescent="0.2">
      <c r="A134" s="15" t="s">
        <v>281</v>
      </c>
      <c r="B134" s="12"/>
      <c r="C134" s="12"/>
      <c r="D134" s="12"/>
      <c r="E134" s="12">
        <v>491</v>
      </c>
      <c r="F134" s="12"/>
      <c r="G134" s="13">
        <f t="shared" si="35"/>
        <v>491</v>
      </c>
      <c r="H134" s="39">
        <v>490</v>
      </c>
      <c r="I134" s="39"/>
      <c r="J134" s="15">
        <f t="shared" si="36"/>
        <v>490</v>
      </c>
      <c r="K134" s="74">
        <f t="shared" si="22"/>
        <v>0.99796334012219956</v>
      </c>
    </row>
    <row r="135" spans="1:11" x14ac:dyDescent="0.2">
      <c r="A135" s="15" t="s">
        <v>282</v>
      </c>
      <c r="B135" s="12"/>
      <c r="C135" s="12"/>
      <c r="D135" s="12"/>
      <c r="E135" s="12">
        <v>512</v>
      </c>
      <c r="F135" s="12"/>
      <c r="G135" s="13">
        <f t="shared" si="35"/>
        <v>512</v>
      </c>
      <c r="H135" s="39">
        <v>512</v>
      </c>
      <c r="I135" s="39"/>
      <c r="J135" s="15">
        <f t="shared" si="36"/>
        <v>512</v>
      </c>
      <c r="K135" s="74">
        <f t="shared" si="22"/>
        <v>1</v>
      </c>
    </row>
    <row r="136" spans="1:11" x14ac:dyDescent="0.2">
      <c r="A136" s="15" t="s">
        <v>288</v>
      </c>
      <c r="B136" s="12"/>
      <c r="C136" s="12"/>
      <c r="D136" s="12"/>
      <c r="E136" s="12">
        <v>826</v>
      </c>
      <c r="F136" s="12"/>
      <c r="G136" s="13">
        <f t="shared" si="35"/>
        <v>826</v>
      </c>
      <c r="H136" s="39">
        <v>826</v>
      </c>
      <c r="I136" s="39"/>
      <c r="J136" s="15">
        <f t="shared" si="36"/>
        <v>826</v>
      </c>
      <c r="K136" s="74">
        <f t="shared" si="22"/>
        <v>1</v>
      </c>
    </row>
    <row r="137" spans="1:11" x14ac:dyDescent="0.2">
      <c r="A137" s="15"/>
      <c r="B137" s="12"/>
      <c r="C137" s="12"/>
      <c r="D137" s="12"/>
      <c r="E137" s="12"/>
      <c r="F137" s="12"/>
      <c r="G137" s="12"/>
      <c r="H137" s="12"/>
      <c r="I137" s="12"/>
      <c r="J137" s="12"/>
      <c r="K137" s="74"/>
    </row>
    <row r="138" spans="1:11" x14ac:dyDescent="0.2">
      <c r="A138" s="23" t="s">
        <v>81</v>
      </c>
      <c r="B138" s="9">
        <f t="shared" ref="B138:J138" si="37">SUM(B139)</f>
        <v>1950</v>
      </c>
      <c r="C138" s="9">
        <f t="shared" si="37"/>
        <v>0</v>
      </c>
      <c r="D138" s="9">
        <f t="shared" si="37"/>
        <v>1950</v>
      </c>
      <c r="E138" s="9">
        <f t="shared" si="37"/>
        <v>0</v>
      </c>
      <c r="F138" s="9">
        <f t="shared" si="37"/>
        <v>0</v>
      </c>
      <c r="G138" s="9">
        <f t="shared" si="37"/>
        <v>0</v>
      </c>
      <c r="H138" s="9">
        <f t="shared" si="37"/>
        <v>0</v>
      </c>
      <c r="I138" s="9">
        <f t="shared" si="37"/>
        <v>0</v>
      </c>
      <c r="J138" s="9">
        <f t="shared" si="37"/>
        <v>0</v>
      </c>
      <c r="K138" s="74"/>
    </row>
    <row r="139" spans="1:11" x14ac:dyDescent="0.2">
      <c r="A139" s="15" t="s">
        <v>82</v>
      </c>
      <c r="B139" s="12">
        <v>1950</v>
      </c>
      <c r="C139" s="12"/>
      <c r="D139" s="12">
        <f>SUM(B139:C139)</f>
        <v>1950</v>
      </c>
      <c r="E139" s="12">
        <v>0</v>
      </c>
      <c r="F139" s="12"/>
      <c r="G139" s="12">
        <f>SUM(E139:F139)</f>
        <v>0</v>
      </c>
      <c r="H139" s="39"/>
      <c r="I139" s="39"/>
      <c r="J139" s="15">
        <f>SUM(H139:I139)</f>
        <v>0</v>
      </c>
      <c r="K139" s="74"/>
    </row>
    <row r="140" spans="1:11" x14ac:dyDescent="0.2">
      <c r="A140" s="15"/>
      <c r="B140" s="12"/>
      <c r="C140" s="12"/>
      <c r="D140" s="12"/>
      <c r="E140" s="12"/>
      <c r="F140" s="12"/>
      <c r="G140" s="12"/>
      <c r="H140" s="39"/>
      <c r="I140" s="39"/>
      <c r="J140" s="15"/>
      <c r="K140" s="74"/>
    </row>
    <row r="141" spans="1:11" x14ac:dyDescent="0.2">
      <c r="A141" s="67" t="s">
        <v>75</v>
      </c>
      <c r="B141" s="9">
        <f>SUM(B142)</f>
        <v>0</v>
      </c>
      <c r="C141" s="9">
        <f t="shared" ref="C141:J141" si="38">SUM(C142)</f>
        <v>0</v>
      </c>
      <c r="D141" s="9">
        <f t="shared" si="38"/>
        <v>0</v>
      </c>
      <c r="E141" s="9">
        <f t="shared" si="38"/>
        <v>600</v>
      </c>
      <c r="F141" s="9">
        <f t="shared" si="38"/>
        <v>0</v>
      </c>
      <c r="G141" s="9">
        <f t="shared" si="38"/>
        <v>600</v>
      </c>
      <c r="H141" s="9">
        <f t="shared" si="38"/>
        <v>600</v>
      </c>
      <c r="I141" s="9">
        <f t="shared" si="38"/>
        <v>0</v>
      </c>
      <c r="J141" s="9">
        <f t="shared" si="38"/>
        <v>600</v>
      </c>
      <c r="K141" s="74">
        <f t="shared" si="22"/>
        <v>1</v>
      </c>
    </row>
    <row r="142" spans="1:11" x14ac:dyDescent="0.2">
      <c r="A142" s="15" t="s">
        <v>302</v>
      </c>
      <c r="B142" s="12"/>
      <c r="C142" s="12"/>
      <c r="D142" s="12"/>
      <c r="E142" s="12">
        <v>600</v>
      </c>
      <c r="F142" s="12"/>
      <c r="G142" s="12">
        <f>SUM(E142:F142)</f>
        <v>600</v>
      </c>
      <c r="H142" s="39">
        <v>600</v>
      </c>
      <c r="I142" s="39"/>
      <c r="J142" s="15">
        <f t="shared" ref="J142" si="39">SUM(H142:I142)</f>
        <v>600</v>
      </c>
      <c r="K142" s="74">
        <f t="shared" si="22"/>
        <v>1</v>
      </c>
    </row>
    <row r="143" spans="1:11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74"/>
    </row>
    <row r="144" spans="1:11" x14ac:dyDescent="0.2">
      <c r="A144" s="23" t="s">
        <v>129</v>
      </c>
      <c r="B144" s="9">
        <f>SUM(B145:B146)</f>
        <v>500</v>
      </c>
      <c r="C144" s="9">
        <f t="shared" ref="C144:I144" si="40">SUM(C145:C146)</f>
        <v>0</v>
      </c>
      <c r="D144" s="9">
        <f t="shared" si="40"/>
        <v>500</v>
      </c>
      <c r="E144" s="9">
        <f t="shared" si="40"/>
        <v>1262</v>
      </c>
      <c r="F144" s="9">
        <f t="shared" si="40"/>
        <v>0</v>
      </c>
      <c r="G144" s="9">
        <f t="shared" si="40"/>
        <v>1262</v>
      </c>
      <c r="H144" s="9">
        <f t="shared" si="40"/>
        <v>762</v>
      </c>
      <c r="I144" s="9">
        <f t="shared" si="40"/>
        <v>0</v>
      </c>
      <c r="J144" s="9">
        <f>SUM(J145:J146)</f>
        <v>762</v>
      </c>
      <c r="K144" s="74">
        <f t="shared" si="22"/>
        <v>0.60380348652931859</v>
      </c>
    </row>
    <row r="145" spans="1:11" x14ac:dyDescent="0.2">
      <c r="A145" s="15" t="s">
        <v>74</v>
      </c>
      <c r="B145" s="12">
        <v>500</v>
      </c>
      <c r="C145" s="12"/>
      <c r="D145" s="12">
        <f>SUM(B145:C145)</f>
        <v>500</v>
      </c>
      <c r="E145" s="12">
        <v>500</v>
      </c>
      <c r="F145" s="12"/>
      <c r="G145" s="12">
        <f>SUM(E145:F145)</f>
        <v>500</v>
      </c>
      <c r="H145" s="39"/>
      <c r="I145" s="39"/>
      <c r="J145" s="15">
        <f t="shared" ref="J145:J146" si="41">SUM(H145:I145)</f>
        <v>0</v>
      </c>
      <c r="K145" s="74">
        <f t="shared" si="22"/>
        <v>0</v>
      </c>
    </row>
    <row r="146" spans="1:11" x14ac:dyDescent="0.2">
      <c r="A146" s="15" t="s">
        <v>289</v>
      </c>
      <c r="B146" s="12"/>
      <c r="C146" s="12"/>
      <c r="D146" s="12"/>
      <c r="E146" s="12">
        <v>762</v>
      </c>
      <c r="F146" s="12"/>
      <c r="G146" s="12">
        <f>SUM(E146:F146)</f>
        <v>762</v>
      </c>
      <c r="H146" s="39">
        <v>762</v>
      </c>
      <c r="I146" s="39"/>
      <c r="J146" s="15">
        <f t="shared" si="41"/>
        <v>762</v>
      </c>
      <c r="K146" s="74">
        <f t="shared" si="22"/>
        <v>1</v>
      </c>
    </row>
    <row r="147" spans="1:11" x14ac:dyDescent="0.2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74"/>
    </row>
    <row r="148" spans="1:11" x14ac:dyDescent="0.2">
      <c r="A148" s="23" t="s">
        <v>71</v>
      </c>
      <c r="B148" s="9">
        <f t="shared" ref="B148:J148" si="42">SUM(B149:B150)</f>
        <v>4300</v>
      </c>
      <c r="C148" s="9">
        <f t="shared" si="42"/>
        <v>0</v>
      </c>
      <c r="D148" s="9">
        <f t="shared" si="42"/>
        <v>4300</v>
      </c>
      <c r="E148" s="9">
        <f t="shared" si="42"/>
        <v>500</v>
      </c>
      <c r="F148" s="9">
        <f t="shared" si="42"/>
        <v>0</v>
      </c>
      <c r="G148" s="9">
        <f t="shared" si="42"/>
        <v>500</v>
      </c>
      <c r="H148" s="9">
        <f t="shared" si="42"/>
        <v>0</v>
      </c>
      <c r="I148" s="9">
        <f t="shared" si="42"/>
        <v>0</v>
      </c>
      <c r="J148" s="9">
        <f t="shared" si="42"/>
        <v>0</v>
      </c>
      <c r="K148" s="74">
        <f t="shared" si="22"/>
        <v>0</v>
      </c>
    </row>
    <row r="149" spans="1:11" x14ac:dyDescent="0.2">
      <c r="A149" s="15" t="s">
        <v>72</v>
      </c>
      <c r="B149" s="12">
        <v>3800</v>
      </c>
      <c r="C149" s="12"/>
      <c r="D149" s="12">
        <f>SUM(B149:C149)</f>
        <v>3800</v>
      </c>
      <c r="E149" s="12">
        <v>0</v>
      </c>
      <c r="F149" s="12"/>
      <c r="G149" s="12">
        <f>SUM(E149:F149)</f>
        <v>0</v>
      </c>
      <c r="H149" s="39"/>
      <c r="I149" s="39"/>
      <c r="J149" s="15">
        <f t="shared" ref="J149" si="43">SUM(H149:I149)</f>
        <v>0</v>
      </c>
      <c r="K149" s="74"/>
    </row>
    <row r="150" spans="1:11" x14ac:dyDescent="0.2">
      <c r="A150" s="15" t="s">
        <v>137</v>
      </c>
      <c r="B150" s="12">
        <v>500</v>
      </c>
      <c r="C150" s="12"/>
      <c r="D150" s="12">
        <f>SUM(B150:C150)</f>
        <v>500</v>
      </c>
      <c r="E150" s="12">
        <v>500</v>
      </c>
      <c r="F150" s="12"/>
      <c r="G150" s="12">
        <f>SUM(E150:F150)</f>
        <v>500</v>
      </c>
      <c r="H150" s="39"/>
      <c r="I150" s="39"/>
      <c r="J150" s="15">
        <f t="shared" ref="J150" si="44">SUM(H150:I150)</f>
        <v>0</v>
      </c>
      <c r="K150" s="74">
        <f t="shared" si="22"/>
        <v>0</v>
      </c>
    </row>
    <row r="151" spans="1:11" x14ac:dyDescent="0.2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74"/>
    </row>
    <row r="152" spans="1:11" x14ac:dyDescent="0.2">
      <c r="A152" s="23" t="s">
        <v>53</v>
      </c>
      <c r="B152" s="9">
        <f>SUM(B153:B155)</f>
        <v>5200</v>
      </c>
      <c r="C152" s="9">
        <f t="shared" ref="C152:I152" si="45">SUM(C153:C155)</f>
        <v>0</v>
      </c>
      <c r="D152" s="9">
        <f t="shared" si="45"/>
        <v>5200</v>
      </c>
      <c r="E152" s="9">
        <f t="shared" si="45"/>
        <v>32624</v>
      </c>
      <c r="F152" s="9">
        <f t="shared" si="45"/>
        <v>0</v>
      </c>
      <c r="G152" s="9">
        <f t="shared" si="45"/>
        <v>32624</v>
      </c>
      <c r="H152" s="9">
        <f t="shared" si="45"/>
        <v>0</v>
      </c>
      <c r="I152" s="9">
        <f t="shared" si="45"/>
        <v>0</v>
      </c>
      <c r="J152" s="9">
        <f>SUM(J153:J155)</f>
        <v>0</v>
      </c>
      <c r="K152" s="74">
        <f t="shared" si="22"/>
        <v>0</v>
      </c>
    </row>
    <row r="153" spans="1:11" x14ac:dyDescent="0.2">
      <c r="A153" s="15" t="s">
        <v>141</v>
      </c>
      <c r="B153" s="12">
        <v>5200</v>
      </c>
      <c r="C153" s="12"/>
      <c r="D153" s="12">
        <f>SUM(B153:C153)</f>
        <v>5200</v>
      </c>
      <c r="E153" s="12">
        <v>6017</v>
      </c>
      <c r="F153" s="12"/>
      <c r="G153" s="12">
        <f>SUM(E153:F153)</f>
        <v>6017</v>
      </c>
      <c r="H153" s="39"/>
      <c r="I153" s="39"/>
      <c r="J153" s="15">
        <f t="shared" ref="J153" si="46">SUM(H153:I153)</f>
        <v>0</v>
      </c>
      <c r="K153" s="74">
        <f t="shared" si="22"/>
        <v>0</v>
      </c>
    </row>
    <row r="154" spans="1:11" x14ac:dyDescent="0.2">
      <c r="A154" s="15" t="s">
        <v>252</v>
      </c>
      <c r="B154" s="12"/>
      <c r="C154" s="12"/>
      <c r="D154" s="12"/>
      <c r="E154" s="12">
        <v>1733</v>
      </c>
      <c r="F154" s="12"/>
      <c r="G154" s="12">
        <f>SUM(E154:F154)</f>
        <v>1733</v>
      </c>
      <c r="H154" s="39"/>
      <c r="I154" s="39"/>
      <c r="J154" s="15">
        <f t="shared" ref="J154:J155" si="47">SUM(H154:I154)</f>
        <v>0</v>
      </c>
      <c r="K154" s="74">
        <f t="shared" si="22"/>
        <v>0</v>
      </c>
    </row>
    <row r="155" spans="1:11" x14ac:dyDescent="0.2">
      <c r="A155" s="15" t="s">
        <v>276</v>
      </c>
      <c r="B155" s="12"/>
      <c r="C155" s="12"/>
      <c r="D155" s="12"/>
      <c r="E155" s="12">
        <v>24874</v>
      </c>
      <c r="F155" s="12"/>
      <c r="G155" s="12">
        <f>SUM(E155:F155)</f>
        <v>24874</v>
      </c>
      <c r="H155" s="39"/>
      <c r="I155" s="39"/>
      <c r="J155" s="15">
        <f t="shared" si="47"/>
        <v>0</v>
      </c>
      <c r="K155" s="74">
        <f t="shared" si="22"/>
        <v>0</v>
      </c>
    </row>
    <row r="156" spans="1:11" x14ac:dyDescent="0.2">
      <c r="A156" s="15"/>
      <c r="B156" s="12"/>
      <c r="C156" s="12"/>
      <c r="D156" s="12"/>
      <c r="E156" s="12"/>
      <c r="F156" s="12"/>
      <c r="G156" s="12"/>
      <c r="H156" s="12"/>
      <c r="I156" s="12"/>
      <c r="J156" s="12"/>
      <c r="K156" s="74"/>
    </row>
    <row r="157" spans="1:11" x14ac:dyDescent="0.2">
      <c r="A157" s="8" t="s">
        <v>9</v>
      </c>
      <c r="B157" s="9">
        <f t="shared" ref="B157" si="48">SUM(B158:B165)</f>
        <v>75900</v>
      </c>
      <c r="C157" s="9">
        <f t="shared" ref="C157" si="49">SUM(C158:C165)</f>
        <v>0</v>
      </c>
      <c r="D157" s="9">
        <f t="shared" ref="D157:I157" si="50">SUM(D158:D165)</f>
        <v>75900</v>
      </c>
      <c r="E157" s="9">
        <f t="shared" si="50"/>
        <v>56442</v>
      </c>
      <c r="F157" s="9">
        <f t="shared" si="50"/>
        <v>0</v>
      </c>
      <c r="G157" s="9">
        <f t="shared" si="50"/>
        <v>56442</v>
      </c>
      <c r="H157" s="9">
        <f t="shared" si="50"/>
        <v>0</v>
      </c>
      <c r="I157" s="9">
        <f t="shared" si="50"/>
        <v>0</v>
      </c>
      <c r="J157" s="9">
        <f>SUM(J158:J165)</f>
        <v>0</v>
      </c>
      <c r="K157" s="74">
        <f t="shared" si="22"/>
        <v>0</v>
      </c>
    </row>
    <row r="158" spans="1:11" x14ac:dyDescent="0.2">
      <c r="A158" s="11" t="s">
        <v>58</v>
      </c>
      <c r="B158" s="12">
        <v>30000</v>
      </c>
      <c r="C158" s="12"/>
      <c r="D158" s="15">
        <f t="shared" ref="D158:D165" si="51">SUM(B158:C158)</f>
        <v>30000</v>
      </c>
      <c r="E158" s="15">
        <v>30000</v>
      </c>
      <c r="F158" s="15"/>
      <c r="G158" s="15">
        <f>SUM(E158:F158)</f>
        <v>30000</v>
      </c>
      <c r="H158" s="39"/>
      <c r="I158" s="39"/>
      <c r="J158" s="15">
        <f t="shared" ref="J158" si="52">SUM(H158:I158)</f>
        <v>0</v>
      </c>
      <c r="K158" s="74">
        <f t="shared" si="22"/>
        <v>0</v>
      </c>
    </row>
    <row r="159" spans="1:11" x14ac:dyDescent="0.2">
      <c r="A159" s="11" t="s">
        <v>59</v>
      </c>
      <c r="B159" s="12">
        <v>5500</v>
      </c>
      <c r="C159" s="12"/>
      <c r="D159" s="15">
        <f t="shared" si="51"/>
        <v>5500</v>
      </c>
      <c r="E159" s="15">
        <v>5500</v>
      </c>
      <c r="F159" s="15"/>
      <c r="G159" s="15">
        <f t="shared" ref="G159:G165" si="53">SUM(E159:F159)</f>
        <v>5500</v>
      </c>
      <c r="H159" s="39"/>
      <c r="I159" s="39"/>
      <c r="J159" s="15">
        <f t="shared" ref="J159:J165" si="54">SUM(H159:I159)</f>
        <v>0</v>
      </c>
      <c r="K159" s="74">
        <f t="shared" si="22"/>
        <v>0</v>
      </c>
    </row>
    <row r="160" spans="1:11" x14ac:dyDescent="0.2">
      <c r="A160" s="11" t="s">
        <v>60</v>
      </c>
      <c r="B160" s="12">
        <v>3400</v>
      </c>
      <c r="C160" s="12"/>
      <c r="D160" s="15">
        <f t="shared" si="51"/>
        <v>3400</v>
      </c>
      <c r="E160" s="15">
        <v>3400</v>
      </c>
      <c r="F160" s="15"/>
      <c r="G160" s="15">
        <f t="shared" si="53"/>
        <v>3400</v>
      </c>
      <c r="H160" s="39"/>
      <c r="I160" s="39"/>
      <c r="J160" s="15">
        <f t="shared" si="54"/>
        <v>0</v>
      </c>
      <c r="K160" s="74">
        <f t="shared" si="22"/>
        <v>0</v>
      </c>
    </row>
    <row r="161" spans="1:11" x14ac:dyDescent="0.2">
      <c r="A161" s="11" t="s">
        <v>142</v>
      </c>
      <c r="B161" s="12">
        <v>4500</v>
      </c>
      <c r="C161" s="12"/>
      <c r="D161" s="15">
        <f t="shared" si="51"/>
        <v>4500</v>
      </c>
      <c r="E161" s="15">
        <v>4500</v>
      </c>
      <c r="F161" s="15"/>
      <c r="G161" s="15">
        <f t="shared" si="53"/>
        <v>4500</v>
      </c>
      <c r="H161" s="39"/>
      <c r="I161" s="39"/>
      <c r="J161" s="15">
        <f t="shared" si="54"/>
        <v>0</v>
      </c>
      <c r="K161" s="74">
        <f t="shared" si="22"/>
        <v>0</v>
      </c>
    </row>
    <row r="162" spans="1:11" x14ac:dyDescent="0.2">
      <c r="A162" s="11" t="s">
        <v>17</v>
      </c>
      <c r="B162" s="12">
        <v>6500</v>
      </c>
      <c r="C162" s="12"/>
      <c r="D162" s="15">
        <f t="shared" si="51"/>
        <v>6500</v>
      </c>
      <c r="E162" s="15">
        <v>6500</v>
      </c>
      <c r="F162" s="15"/>
      <c r="G162" s="15">
        <f t="shared" si="53"/>
        <v>6500</v>
      </c>
      <c r="H162" s="39"/>
      <c r="I162" s="39"/>
      <c r="J162" s="15">
        <f t="shared" si="54"/>
        <v>0</v>
      </c>
      <c r="K162" s="74">
        <f t="shared" si="22"/>
        <v>0</v>
      </c>
    </row>
    <row r="163" spans="1:11" x14ac:dyDescent="0.2">
      <c r="A163" s="11" t="s">
        <v>18</v>
      </c>
      <c r="B163" s="12">
        <v>10000</v>
      </c>
      <c r="C163" s="12"/>
      <c r="D163" s="15">
        <f t="shared" si="51"/>
        <v>10000</v>
      </c>
      <c r="E163" s="15">
        <v>5542</v>
      </c>
      <c r="F163" s="15"/>
      <c r="G163" s="15">
        <f t="shared" si="53"/>
        <v>5542</v>
      </c>
      <c r="H163" s="39"/>
      <c r="I163" s="39"/>
      <c r="J163" s="15">
        <f t="shared" si="54"/>
        <v>0</v>
      </c>
      <c r="K163" s="74">
        <f t="shared" si="22"/>
        <v>0</v>
      </c>
    </row>
    <row r="164" spans="1:11" x14ac:dyDescent="0.2">
      <c r="A164" s="11" t="s">
        <v>143</v>
      </c>
      <c r="B164" s="12">
        <v>500</v>
      </c>
      <c r="C164" s="12"/>
      <c r="D164" s="15">
        <f t="shared" si="51"/>
        <v>500</v>
      </c>
      <c r="E164" s="15">
        <v>500</v>
      </c>
      <c r="F164" s="15"/>
      <c r="G164" s="15">
        <f t="shared" si="53"/>
        <v>500</v>
      </c>
      <c r="H164" s="39"/>
      <c r="I164" s="39"/>
      <c r="J164" s="15">
        <f t="shared" si="54"/>
        <v>0</v>
      </c>
      <c r="K164" s="74">
        <f t="shared" si="22"/>
        <v>0</v>
      </c>
    </row>
    <row r="165" spans="1:11" x14ac:dyDescent="0.2">
      <c r="A165" s="11" t="s">
        <v>144</v>
      </c>
      <c r="B165" s="12">
        <v>15500</v>
      </c>
      <c r="C165" s="12"/>
      <c r="D165" s="15">
        <f t="shared" si="51"/>
        <v>15500</v>
      </c>
      <c r="E165" s="15">
        <v>500</v>
      </c>
      <c r="F165" s="15"/>
      <c r="G165" s="15">
        <f t="shared" si="53"/>
        <v>500</v>
      </c>
      <c r="H165" s="39"/>
      <c r="I165" s="39"/>
      <c r="J165" s="15">
        <f t="shared" si="54"/>
        <v>0</v>
      </c>
      <c r="K165" s="74">
        <f t="shared" si="22"/>
        <v>0</v>
      </c>
    </row>
    <row r="166" spans="1:11" x14ac:dyDescent="0.2">
      <c r="A166" s="11"/>
      <c r="B166" s="12"/>
      <c r="C166" s="12"/>
      <c r="D166" s="15"/>
      <c r="E166" s="15"/>
      <c r="F166" s="15"/>
      <c r="G166" s="15"/>
      <c r="H166" s="12"/>
      <c r="I166" s="12"/>
      <c r="J166" s="15"/>
      <c r="K166" s="74"/>
    </row>
    <row r="167" spans="1:11" x14ac:dyDescent="0.2">
      <c r="A167" s="8" t="s">
        <v>47</v>
      </c>
      <c r="B167" s="9">
        <f t="shared" ref="B167" si="55">SUM(B168:B171)</f>
        <v>14450</v>
      </c>
      <c r="C167" s="9">
        <f t="shared" ref="C167" si="56">SUM(C168:C171)</f>
        <v>0</v>
      </c>
      <c r="D167" s="9">
        <f t="shared" ref="D167:H167" si="57">SUM(D168:D171)</f>
        <v>14450</v>
      </c>
      <c r="E167" s="9">
        <f t="shared" si="57"/>
        <v>14450</v>
      </c>
      <c r="F167" s="9">
        <f t="shared" si="57"/>
        <v>0</v>
      </c>
      <c r="G167" s="9">
        <f t="shared" si="57"/>
        <v>14450</v>
      </c>
      <c r="H167" s="9">
        <f t="shared" si="57"/>
        <v>2724</v>
      </c>
      <c r="I167" s="9">
        <f t="shared" ref="I167" si="58">SUM(I168:I171)</f>
        <v>0</v>
      </c>
      <c r="J167" s="9">
        <f>SUM(J168:J171)</f>
        <v>2724</v>
      </c>
      <c r="K167" s="74">
        <f t="shared" si="22"/>
        <v>0.18851211072664359</v>
      </c>
    </row>
    <row r="168" spans="1:11" x14ac:dyDescent="0.2">
      <c r="A168" s="11" t="s">
        <v>78</v>
      </c>
      <c r="B168" s="12">
        <v>4800</v>
      </c>
      <c r="C168" s="12"/>
      <c r="D168" s="15">
        <f t="shared" ref="D168:D171" si="59">SUM(B168:C168)</f>
        <v>4800</v>
      </c>
      <c r="E168" s="15">
        <v>4800</v>
      </c>
      <c r="F168" s="15"/>
      <c r="G168" s="15">
        <f>SUM(E168:F168)</f>
        <v>4800</v>
      </c>
      <c r="H168" s="39">
        <v>552</v>
      </c>
      <c r="I168" s="39"/>
      <c r="J168" s="15">
        <f t="shared" ref="J168" si="60">SUM(H168:I168)</f>
        <v>552</v>
      </c>
      <c r="K168" s="74">
        <f t="shared" si="22"/>
        <v>0.115</v>
      </c>
    </row>
    <row r="169" spans="1:11" x14ac:dyDescent="0.2">
      <c r="A169" s="11" t="s">
        <v>48</v>
      </c>
      <c r="B169" s="12">
        <v>1100</v>
      </c>
      <c r="C169" s="12"/>
      <c r="D169" s="15">
        <f t="shared" si="59"/>
        <v>1100</v>
      </c>
      <c r="E169" s="15">
        <v>1100</v>
      </c>
      <c r="F169" s="15"/>
      <c r="G169" s="15">
        <f t="shared" ref="G169:G171" si="61">SUM(E169:F169)</f>
        <v>1100</v>
      </c>
      <c r="H169" s="39"/>
      <c r="I169" s="39"/>
      <c r="J169" s="15">
        <f t="shared" ref="J169:J171" si="62">SUM(H169:I169)</f>
        <v>0</v>
      </c>
      <c r="K169" s="74">
        <f t="shared" si="22"/>
        <v>0</v>
      </c>
    </row>
    <row r="170" spans="1:11" x14ac:dyDescent="0.2">
      <c r="A170" s="11" t="s">
        <v>49</v>
      </c>
      <c r="B170" s="12">
        <v>2200</v>
      </c>
      <c r="C170" s="12"/>
      <c r="D170" s="15">
        <f t="shared" si="59"/>
        <v>2200</v>
      </c>
      <c r="E170" s="15">
        <v>2200</v>
      </c>
      <c r="F170" s="15"/>
      <c r="G170" s="15">
        <f t="shared" si="61"/>
        <v>2200</v>
      </c>
      <c r="H170" s="39">
        <v>2172</v>
      </c>
      <c r="I170" s="39"/>
      <c r="J170" s="15">
        <f t="shared" si="62"/>
        <v>2172</v>
      </c>
      <c r="K170" s="74">
        <f t="shared" si="22"/>
        <v>0.9872727272727273</v>
      </c>
    </row>
    <row r="171" spans="1:11" x14ac:dyDescent="0.2">
      <c r="A171" s="11" t="s">
        <v>167</v>
      </c>
      <c r="B171" s="12">
        <v>6350</v>
      </c>
      <c r="C171" s="12"/>
      <c r="D171" s="15">
        <f t="shared" si="59"/>
        <v>6350</v>
      </c>
      <c r="E171" s="15">
        <v>6350</v>
      </c>
      <c r="F171" s="15"/>
      <c r="G171" s="15">
        <f t="shared" si="61"/>
        <v>6350</v>
      </c>
      <c r="H171" s="39"/>
      <c r="I171" s="39"/>
      <c r="J171" s="15">
        <f t="shared" si="62"/>
        <v>0</v>
      </c>
      <c r="K171" s="74">
        <f t="shared" si="22"/>
        <v>0</v>
      </c>
    </row>
    <row r="172" spans="1:11" x14ac:dyDescent="0.2">
      <c r="A172" s="11"/>
      <c r="B172" s="12"/>
      <c r="C172" s="12"/>
      <c r="D172" s="15"/>
      <c r="E172" s="15"/>
      <c r="F172" s="15"/>
      <c r="G172" s="15"/>
      <c r="H172" s="12"/>
      <c r="I172" s="12"/>
      <c r="J172" s="15"/>
      <c r="K172" s="74"/>
    </row>
    <row r="173" spans="1:11" x14ac:dyDescent="0.2">
      <c r="A173" s="23" t="s">
        <v>33</v>
      </c>
      <c r="B173" s="9">
        <f>SUM(B174:B196)</f>
        <v>93343</v>
      </c>
      <c r="C173" s="9">
        <f t="shared" ref="C173:I173" si="63">SUM(C174:C196)</f>
        <v>0</v>
      </c>
      <c r="D173" s="9">
        <f t="shared" si="63"/>
        <v>93343</v>
      </c>
      <c r="E173" s="9">
        <f t="shared" si="63"/>
        <v>58811</v>
      </c>
      <c r="F173" s="9">
        <f t="shared" si="63"/>
        <v>0</v>
      </c>
      <c r="G173" s="9">
        <f t="shared" si="63"/>
        <v>58811</v>
      </c>
      <c r="H173" s="9">
        <f t="shared" si="63"/>
        <v>57286</v>
      </c>
      <c r="I173" s="9">
        <f t="shared" si="63"/>
        <v>0</v>
      </c>
      <c r="J173" s="9">
        <f>SUM(J174:J196)</f>
        <v>57286</v>
      </c>
      <c r="K173" s="74">
        <f t="shared" ref="K173:K213" si="64">SUM(J173/G173)</f>
        <v>0.97406947679855804</v>
      </c>
    </row>
    <row r="174" spans="1:11" x14ac:dyDescent="0.2">
      <c r="A174" s="15" t="s">
        <v>80</v>
      </c>
      <c r="B174" s="12">
        <v>10000</v>
      </c>
      <c r="C174" s="12"/>
      <c r="D174" s="12">
        <f t="shared" ref="D174:D192" si="65">SUM(B174:C174)</f>
        <v>10000</v>
      </c>
      <c r="E174" s="12">
        <v>0</v>
      </c>
      <c r="F174" s="12"/>
      <c r="G174" s="12">
        <f>SUM(E174:F174)</f>
        <v>0</v>
      </c>
      <c r="H174" s="39"/>
      <c r="I174" s="39"/>
      <c r="J174" s="15">
        <f t="shared" ref="J174" si="66">SUM(H174:I174)</f>
        <v>0</v>
      </c>
      <c r="K174" s="74"/>
    </row>
    <row r="175" spans="1:11" x14ac:dyDescent="0.2">
      <c r="A175" s="15" t="s">
        <v>111</v>
      </c>
      <c r="B175" s="12">
        <v>3175</v>
      </c>
      <c r="C175" s="12"/>
      <c r="D175" s="12">
        <f t="shared" si="65"/>
        <v>3175</v>
      </c>
      <c r="E175" s="12">
        <v>0</v>
      </c>
      <c r="F175" s="12"/>
      <c r="G175" s="12">
        <f t="shared" ref="G175:G196" si="67">SUM(E175:F175)</f>
        <v>0</v>
      </c>
      <c r="H175" s="39"/>
      <c r="I175" s="39"/>
      <c r="J175" s="15">
        <f t="shared" ref="J175:J196" si="68">SUM(H175:I175)</f>
        <v>0</v>
      </c>
      <c r="K175" s="74"/>
    </row>
    <row r="176" spans="1:11" x14ac:dyDescent="0.2">
      <c r="A176" s="15" t="s">
        <v>112</v>
      </c>
      <c r="B176" s="12">
        <v>3175</v>
      </c>
      <c r="C176" s="12"/>
      <c r="D176" s="12">
        <f t="shared" si="65"/>
        <v>3175</v>
      </c>
      <c r="E176" s="12">
        <v>0</v>
      </c>
      <c r="F176" s="12"/>
      <c r="G176" s="12">
        <f t="shared" si="67"/>
        <v>0</v>
      </c>
      <c r="H176" s="39"/>
      <c r="I176" s="39"/>
      <c r="J176" s="15">
        <f t="shared" si="68"/>
        <v>0</v>
      </c>
      <c r="K176" s="74"/>
    </row>
    <row r="177" spans="1:11" x14ac:dyDescent="0.2">
      <c r="A177" s="15" t="s">
        <v>118</v>
      </c>
      <c r="B177" s="12">
        <v>2500</v>
      </c>
      <c r="C177" s="12"/>
      <c r="D177" s="12">
        <f t="shared" si="65"/>
        <v>2500</v>
      </c>
      <c r="E177" s="12"/>
      <c r="F177" s="12"/>
      <c r="G177" s="12">
        <f t="shared" si="67"/>
        <v>0</v>
      </c>
      <c r="H177" s="39"/>
      <c r="I177" s="39"/>
      <c r="J177" s="15">
        <f t="shared" si="68"/>
        <v>0</v>
      </c>
      <c r="K177" s="74"/>
    </row>
    <row r="178" spans="1:11" x14ac:dyDescent="0.2">
      <c r="A178" s="15" t="s">
        <v>76</v>
      </c>
      <c r="B178" s="12">
        <v>5000</v>
      </c>
      <c r="C178" s="12"/>
      <c r="D178" s="12">
        <f t="shared" si="65"/>
        <v>5000</v>
      </c>
      <c r="E178" s="12">
        <v>0</v>
      </c>
      <c r="F178" s="12"/>
      <c r="G178" s="12">
        <f t="shared" si="67"/>
        <v>0</v>
      </c>
      <c r="H178" s="39"/>
      <c r="I178" s="39"/>
      <c r="J178" s="15">
        <f t="shared" si="68"/>
        <v>0</v>
      </c>
      <c r="K178" s="74"/>
    </row>
    <row r="179" spans="1:11" x14ac:dyDescent="0.2">
      <c r="A179" s="15" t="s">
        <v>62</v>
      </c>
      <c r="B179" s="12">
        <v>7000</v>
      </c>
      <c r="C179" s="15"/>
      <c r="D179" s="17">
        <f t="shared" si="65"/>
        <v>7000</v>
      </c>
      <c r="E179" s="17">
        <v>0</v>
      </c>
      <c r="F179" s="17"/>
      <c r="G179" s="12">
        <f t="shared" si="67"/>
        <v>0</v>
      </c>
      <c r="H179" s="39"/>
      <c r="I179" s="39"/>
      <c r="J179" s="15">
        <f t="shared" si="68"/>
        <v>0</v>
      </c>
      <c r="K179" s="74"/>
    </row>
    <row r="180" spans="1:11" x14ac:dyDescent="0.2">
      <c r="A180" s="15" t="s">
        <v>151</v>
      </c>
      <c r="B180" s="12">
        <v>5800</v>
      </c>
      <c r="C180" s="15"/>
      <c r="D180" s="17">
        <f t="shared" si="65"/>
        <v>5800</v>
      </c>
      <c r="E180" s="17">
        <v>4015</v>
      </c>
      <c r="F180" s="17"/>
      <c r="G180" s="12">
        <f t="shared" si="67"/>
        <v>4015</v>
      </c>
      <c r="H180" s="39">
        <v>4015</v>
      </c>
      <c r="I180" s="39"/>
      <c r="J180" s="15">
        <f t="shared" si="68"/>
        <v>4015</v>
      </c>
      <c r="K180" s="74">
        <f t="shared" si="64"/>
        <v>1</v>
      </c>
    </row>
    <row r="181" spans="1:11" x14ac:dyDescent="0.2">
      <c r="A181" s="15" t="s">
        <v>54</v>
      </c>
      <c r="B181" s="12">
        <v>5500</v>
      </c>
      <c r="C181" s="15"/>
      <c r="D181" s="17">
        <f t="shared" si="65"/>
        <v>5500</v>
      </c>
      <c r="E181" s="17">
        <v>0</v>
      </c>
      <c r="F181" s="17"/>
      <c r="G181" s="12">
        <f t="shared" si="67"/>
        <v>0</v>
      </c>
      <c r="H181" s="39"/>
      <c r="I181" s="39"/>
      <c r="J181" s="15">
        <f t="shared" si="68"/>
        <v>0</v>
      </c>
      <c r="K181" s="74"/>
    </row>
    <row r="182" spans="1:11" x14ac:dyDescent="0.2">
      <c r="A182" s="15" t="s">
        <v>212</v>
      </c>
      <c r="B182" s="12">
        <v>14548</v>
      </c>
      <c r="C182" s="15"/>
      <c r="D182" s="17">
        <f t="shared" si="65"/>
        <v>14548</v>
      </c>
      <c r="E182" s="17">
        <v>14548</v>
      </c>
      <c r="F182" s="17"/>
      <c r="G182" s="12">
        <f t="shared" si="67"/>
        <v>14548</v>
      </c>
      <c r="H182" s="39">
        <v>14547</v>
      </c>
      <c r="I182" s="39"/>
      <c r="J182" s="15">
        <f t="shared" si="68"/>
        <v>14547</v>
      </c>
      <c r="K182" s="74">
        <f t="shared" si="64"/>
        <v>0.99993126202914495</v>
      </c>
    </row>
    <row r="183" spans="1:11" x14ac:dyDescent="0.2">
      <c r="A183" s="15" t="s">
        <v>211</v>
      </c>
      <c r="B183" s="12">
        <v>4300</v>
      </c>
      <c r="C183" s="15"/>
      <c r="D183" s="17">
        <f t="shared" si="65"/>
        <v>4300</v>
      </c>
      <c r="E183" s="17">
        <v>1715</v>
      </c>
      <c r="F183" s="17"/>
      <c r="G183" s="12">
        <f t="shared" si="67"/>
        <v>1715</v>
      </c>
      <c r="H183" s="39">
        <v>1715</v>
      </c>
      <c r="I183" s="39"/>
      <c r="J183" s="15">
        <f t="shared" si="68"/>
        <v>1715</v>
      </c>
      <c r="K183" s="74">
        <f t="shared" si="64"/>
        <v>1</v>
      </c>
    </row>
    <row r="184" spans="1:11" x14ac:dyDescent="0.2">
      <c r="A184" s="15" t="s">
        <v>113</v>
      </c>
      <c r="B184" s="12">
        <v>8611</v>
      </c>
      <c r="C184" s="15"/>
      <c r="D184" s="17">
        <f t="shared" si="65"/>
        <v>8611</v>
      </c>
      <c r="E184" s="17">
        <v>8611</v>
      </c>
      <c r="F184" s="17"/>
      <c r="G184" s="12">
        <f t="shared" si="67"/>
        <v>8611</v>
      </c>
      <c r="H184" s="39">
        <v>8611</v>
      </c>
      <c r="I184" s="39"/>
      <c r="J184" s="15">
        <f t="shared" si="68"/>
        <v>8611</v>
      </c>
      <c r="K184" s="74">
        <f t="shared" si="64"/>
        <v>1</v>
      </c>
    </row>
    <row r="185" spans="1:11" x14ac:dyDescent="0.2">
      <c r="A185" s="15" t="s">
        <v>145</v>
      </c>
      <c r="B185" s="12">
        <v>4800</v>
      </c>
      <c r="C185" s="15"/>
      <c r="D185" s="17">
        <f t="shared" si="65"/>
        <v>4800</v>
      </c>
      <c r="E185" s="17">
        <v>7010</v>
      </c>
      <c r="F185" s="17"/>
      <c r="G185" s="12">
        <f t="shared" si="67"/>
        <v>7010</v>
      </c>
      <c r="H185" s="39">
        <v>7010</v>
      </c>
      <c r="I185" s="39"/>
      <c r="J185" s="15">
        <f t="shared" si="68"/>
        <v>7010</v>
      </c>
      <c r="K185" s="74">
        <f t="shared" si="64"/>
        <v>1</v>
      </c>
    </row>
    <row r="186" spans="1:11" x14ac:dyDescent="0.2">
      <c r="A186" s="15" t="s">
        <v>146</v>
      </c>
      <c r="B186" s="12">
        <v>3500</v>
      </c>
      <c r="C186" s="15"/>
      <c r="D186" s="17">
        <f t="shared" si="65"/>
        <v>3500</v>
      </c>
      <c r="E186" s="17">
        <v>0</v>
      </c>
      <c r="F186" s="17"/>
      <c r="G186" s="12">
        <f t="shared" si="67"/>
        <v>0</v>
      </c>
      <c r="H186" s="39"/>
      <c r="I186" s="39"/>
      <c r="J186" s="15">
        <f t="shared" si="68"/>
        <v>0</v>
      </c>
      <c r="K186" s="74"/>
    </row>
    <row r="187" spans="1:11" x14ac:dyDescent="0.2">
      <c r="A187" s="15" t="s">
        <v>149</v>
      </c>
      <c r="B187" s="12">
        <v>2600</v>
      </c>
      <c r="C187" s="15"/>
      <c r="D187" s="17">
        <f t="shared" si="65"/>
        <v>2600</v>
      </c>
      <c r="E187" s="17">
        <v>0</v>
      </c>
      <c r="F187" s="17"/>
      <c r="G187" s="12">
        <f t="shared" si="67"/>
        <v>0</v>
      </c>
      <c r="H187" s="39"/>
      <c r="I187" s="39"/>
      <c r="J187" s="15">
        <f t="shared" si="68"/>
        <v>0</v>
      </c>
      <c r="K187" s="74"/>
    </row>
    <row r="188" spans="1:11" x14ac:dyDescent="0.2">
      <c r="A188" s="15" t="s">
        <v>168</v>
      </c>
      <c r="B188" s="12">
        <v>3810</v>
      </c>
      <c r="C188" s="15"/>
      <c r="D188" s="17">
        <f t="shared" si="65"/>
        <v>3810</v>
      </c>
      <c r="E188" s="17">
        <v>0</v>
      </c>
      <c r="F188" s="17"/>
      <c r="G188" s="12">
        <f t="shared" si="67"/>
        <v>0</v>
      </c>
      <c r="H188" s="39"/>
      <c r="I188" s="39"/>
      <c r="J188" s="15">
        <f t="shared" si="68"/>
        <v>0</v>
      </c>
      <c r="K188" s="74"/>
    </row>
    <row r="189" spans="1:11" x14ac:dyDescent="0.2">
      <c r="A189" s="34" t="s">
        <v>172</v>
      </c>
      <c r="B189" s="41">
        <v>1500</v>
      </c>
      <c r="C189" s="15"/>
      <c r="D189" s="17">
        <f t="shared" si="65"/>
        <v>1500</v>
      </c>
      <c r="E189" s="17">
        <v>0</v>
      </c>
      <c r="F189" s="17"/>
      <c r="G189" s="12">
        <f t="shared" si="67"/>
        <v>0</v>
      </c>
      <c r="H189" s="39"/>
      <c r="I189" s="39"/>
      <c r="J189" s="15">
        <f t="shared" si="68"/>
        <v>0</v>
      </c>
      <c r="K189" s="74"/>
    </row>
    <row r="190" spans="1:11" x14ac:dyDescent="0.2">
      <c r="A190" s="34" t="s">
        <v>173</v>
      </c>
      <c r="B190" s="41">
        <v>6000</v>
      </c>
      <c r="C190" s="15"/>
      <c r="D190" s="17">
        <f t="shared" si="65"/>
        <v>6000</v>
      </c>
      <c r="E190" s="17">
        <v>0</v>
      </c>
      <c r="F190" s="17"/>
      <c r="G190" s="12">
        <f t="shared" si="67"/>
        <v>0</v>
      </c>
      <c r="H190" s="39"/>
      <c r="I190" s="39"/>
      <c r="J190" s="15">
        <f t="shared" si="68"/>
        <v>0</v>
      </c>
      <c r="K190" s="74"/>
    </row>
    <row r="191" spans="1:11" x14ac:dyDescent="0.2">
      <c r="A191" s="15" t="s">
        <v>169</v>
      </c>
      <c r="B191" s="12">
        <v>889</v>
      </c>
      <c r="C191" s="15"/>
      <c r="D191" s="17">
        <f t="shared" si="65"/>
        <v>889</v>
      </c>
      <c r="E191" s="17">
        <v>889</v>
      </c>
      <c r="F191" s="17"/>
      <c r="G191" s="12">
        <f t="shared" si="67"/>
        <v>889</v>
      </c>
      <c r="H191" s="39"/>
      <c r="I191" s="39"/>
      <c r="J191" s="15">
        <f t="shared" si="68"/>
        <v>0</v>
      </c>
      <c r="K191" s="74">
        <f t="shared" si="64"/>
        <v>0</v>
      </c>
    </row>
    <row r="192" spans="1:11" x14ac:dyDescent="0.2">
      <c r="A192" s="15" t="s">
        <v>170</v>
      </c>
      <c r="B192" s="12">
        <v>635</v>
      </c>
      <c r="C192" s="15"/>
      <c r="D192" s="17">
        <f t="shared" si="65"/>
        <v>635</v>
      </c>
      <c r="E192" s="17">
        <v>635</v>
      </c>
      <c r="F192" s="17"/>
      <c r="G192" s="12">
        <f t="shared" si="67"/>
        <v>635</v>
      </c>
      <c r="H192" s="39"/>
      <c r="I192" s="39"/>
      <c r="J192" s="15">
        <f t="shared" si="68"/>
        <v>0</v>
      </c>
      <c r="K192" s="74">
        <f t="shared" si="64"/>
        <v>0</v>
      </c>
    </row>
    <row r="193" spans="1:12" x14ac:dyDescent="0.2">
      <c r="A193" s="15" t="s">
        <v>283</v>
      </c>
      <c r="B193" s="12"/>
      <c r="C193" s="15"/>
      <c r="D193" s="17"/>
      <c r="E193" s="17">
        <v>400</v>
      </c>
      <c r="F193" s="17"/>
      <c r="G193" s="12">
        <f t="shared" si="67"/>
        <v>400</v>
      </c>
      <c r="H193" s="39">
        <v>400</v>
      </c>
      <c r="I193" s="39"/>
      <c r="J193" s="15">
        <f t="shared" si="68"/>
        <v>400</v>
      </c>
      <c r="K193" s="74">
        <f t="shared" si="64"/>
        <v>1</v>
      </c>
    </row>
    <row r="194" spans="1:12" x14ac:dyDescent="0.2">
      <c r="A194" s="15" t="s">
        <v>293</v>
      </c>
      <c r="B194" s="12"/>
      <c r="C194" s="15"/>
      <c r="D194" s="17"/>
      <c r="E194" s="17">
        <v>19050</v>
      </c>
      <c r="F194" s="17"/>
      <c r="G194" s="12">
        <f t="shared" si="67"/>
        <v>19050</v>
      </c>
      <c r="H194" s="39">
        <v>19050</v>
      </c>
      <c r="I194" s="39"/>
      <c r="J194" s="15">
        <f t="shared" si="68"/>
        <v>19050</v>
      </c>
      <c r="K194" s="74">
        <f t="shared" si="64"/>
        <v>1</v>
      </c>
    </row>
    <row r="195" spans="1:12" x14ac:dyDescent="0.2">
      <c r="A195" s="15" t="s">
        <v>304</v>
      </c>
      <c r="B195" s="12"/>
      <c r="C195" s="15"/>
      <c r="D195" s="17"/>
      <c r="E195" s="17">
        <v>730</v>
      </c>
      <c r="F195" s="17"/>
      <c r="G195" s="12">
        <f t="shared" si="67"/>
        <v>730</v>
      </c>
      <c r="H195" s="39">
        <v>730</v>
      </c>
      <c r="I195" s="39"/>
      <c r="J195" s="15">
        <f t="shared" si="68"/>
        <v>730</v>
      </c>
      <c r="K195" s="74">
        <f t="shared" si="64"/>
        <v>1</v>
      </c>
      <c r="L195" s="69"/>
    </row>
    <row r="196" spans="1:12" x14ac:dyDescent="0.2">
      <c r="A196" s="15" t="s">
        <v>303</v>
      </c>
      <c r="B196" s="12"/>
      <c r="C196" s="15"/>
      <c r="D196" s="17"/>
      <c r="E196" s="17">
        <v>1208</v>
      </c>
      <c r="F196" s="17"/>
      <c r="G196" s="12">
        <f t="shared" si="67"/>
        <v>1208</v>
      </c>
      <c r="H196" s="39">
        <v>1208</v>
      </c>
      <c r="I196" s="39"/>
      <c r="J196" s="15">
        <f t="shared" si="68"/>
        <v>1208</v>
      </c>
      <c r="K196" s="74">
        <f t="shared" si="64"/>
        <v>1</v>
      </c>
    </row>
    <row r="197" spans="1:12" x14ac:dyDescent="0.2">
      <c r="A197" s="15"/>
      <c r="B197" s="12"/>
      <c r="C197" s="15"/>
      <c r="D197" s="17"/>
      <c r="E197" s="17"/>
      <c r="F197" s="17"/>
      <c r="G197" s="17"/>
      <c r="H197" s="12"/>
      <c r="I197" s="15"/>
      <c r="J197" s="17"/>
      <c r="K197" s="74"/>
    </row>
    <row r="198" spans="1:12" x14ac:dyDescent="0.2">
      <c r="A198" s="23" t="s">
        <v>73</v>
      </c>
      <c r="B198" s="9">
        <f>SUM(B199:B201)</f>
        <v>5800</v>
      </c>
      <c r="C198" s="9">
        <f t="shared" ref="C198:I198" si="69">SUM(C199:C201)</f>
        <v>0</v>
      </c>
      <c r="D198" s="9">
        <f t="shared" si="69"/>
        <v>5800</v>
      </c>
      <c r="E198" s="9">
        <f t="shared" si="69"/>
        <v>8663</v>
      </c>
      <c r="F198" s="9">
        <f t="shared" si="69"/>
        <v>0</v>
      </c>
      <c r="G198" s="9">
        <f t="shared" si="69"/>
        <v>8663</v>
      </c>
      <c r="H198" s="9">
        <f t="shared" si="69"/>
        <v>6499</v>
      </c>
      <c r="I198" s="9">
        <f t="shared" si="69"/>
        <v>0</v>
      </c>
      <c r="J198" s="9">
        <f>SUM(J199:J201)</f>
        <v>6499</v>
      </c>
      <c r="K198" s="74">
        <f t="shared" si="64"/>
        <v>0.75020200854207553</v>
      </c>
    </row>
    <row r="199" spans="1:12" x14ac:dyDescent="0.2">
      <c r="A199" s="15" t="s">
        <v>182</v>
      </c>
      <c r="B199" s="12">
        <v>4200</v>
      </c>
      <c r="C199" s="15"/>
      <c r="D199" s="17">
        <f>SUM(B199:C199)</f>
        <v>4200</v>
      </c>
      <c r="E199" s="17">
        <v>6678</v>
      </c>
      <c r="F199" s="17"/>
      <c r="G199" s="17">
        <f>SUM(E199:F199)</f>
        <v>6678</v>
      </c>
      <c r="H199" s="39">
        <v>5378</v>
      </c>
      <c r="I199" s="39"/>
      <c r="J199" s="15">
        <f t="shared" ref="J199" si="70">SUM(H199:I199)</f>
        <v>5378</v>
      </c>
      <c r="K199" s="74">
        <f t="shared" si="64"/>
        <v>0.80533093740640915</v>
      </c>
    </row>
    <row r="200" spans="1:12" x14ac:dyDescent="0.2">
      <c r="A200" s="15" t="s">
        <v>187</v>
      </c>
      <c r="B200" s="12">
        <v>1600</v>
      </c>
      <c r="C200" s="15"/>
      <c r="D200" s="17">
        <f>SUM(B200:C200)</f>
        <v>1600</v>
      </c>
      <c r="E200" s="17">
        <v>1600</v>
      </c>
      <c r="F200" s="17"/>
      <c r="G200" s="17">
        <f t="shared" ref="G200:G201" si="71">SUM(E200:F200)</f>
        <v>1600</v>
      </c>
      <c r="H200" s="39">
        <v>736</v>
      </c>
      <c r="I200" s="39"/>
      <c r="J200" s="15">
        <f t="shared" ref="J200" si="72">SUM(H200:I200)</f>
        <v>736</v>
      </c>
      <c r="K200" s="74">
        <f t="shared" si="64"/>
        <v>0.46</v>
      </c>
    </row>
    <row r="201" spans="1:12" x14ac:dyDescent="0.2">
      <c r="A201" s="15" t="s">
        <v>256</v>
      </c>
      <c r="B201" s="12"/>
      <c r="C201" s="15"/>
      <c r="D201" s="17"/>
      <c r="E201" s="17">
        <v>385</v>
      </c>
      <c r="F201" s="17"/>
      <c r="G201" s="17">
        <f t="shared" si="71"/>
        <v>385</v>
      </c>
      <c r="H201" s="39">
        <v>385</v>
      </c>
      <c r="I201" s="39"/>
      <c r="J201" s="15">
        <f t="shared" ref="J201:J204" si="73">SUM(H201:I201)</f>
        <v>385</v>
      </c>
      <c r="K201" s="74">
        <f t="shared" si="64"/>
        <v>1</v>
      </c>
    </row>
    <row r="202" spans="1:12" x14ac:dyDescent="0.2">
      <c r="A202" s="15"/>
      <c r="B202" s="12"/>
      <c r="C202" s="15"/>
      <c r="D202" s="17"/>
      <c r="E202" s="17"/>
      <c r="F202" s="17"/>
      <c r="G202" s="17"/>
      <c r="H202" s="39"/>
      <c r="I202" s="39"/>
      <c r="J202" s="15"/>
      <c r="K202" s="74"/>
    </row>
    <row r="203" spans="1:12" x14ac:dyDescent="0.2">
      <c r="A203" s="23" t="s">
        <v>273</v>
      </c>
      <c r="B203" s="58">
        <f t="shared" ref="B203:G203" si="74">SUM(B204)</f>
        <v>0</v>
      </c>
      <c r="C203" s="58">
        <f t="shared" si="74"/>
        <v>0</v>
      </c>
      <c r="D203" s="58">
        <f t="shared" si="74"/>
        <v>0</v>
      </c>
      <c r="E203" s="58">
        <f t="shared" si="74"/>
        <v>1537</v>
      </c>
      <c r="F203" s="58">
        <f t="shared" si="74"/>
        <v>0</v>
      </c>
      <c r="G203" s="58">
        <f t="shared" si="74"/>
        <v>1537</v>
      </c>
      <c r="H203" s="58">
        <f t="shared" ref="H203:J203" si="75">SUM(H204)</f>
        <v>1537</v>
      </c>
      <c r="I203" s="58">
        <f t="shared" si="75"/>
        <v>0</v>
      </c>
      <c r="J203" s="58">
        <f t="shared" si="75"/>
        <v>1537</v>
      </c>
      <c r="K203" s="74">
        <f t="shared" si="64"/>
        <v>1</v>
      </c>
    </row>
    <row r="204" spans="1:12" x14ac:dyDescent="0.2">
      <c r="A204" s="15" t="s">
        <v>285</v>
      </c>
      <c r="B204" s="12"/>
      <c r="C204" s="15"/>
      <c r="D204" s="17"/>
      <c r="E204" s="17">
        <v>1537</v>
      </c>
      <c r="F204" s="17"/>
      <c r="G204" s="17">
        <f>SUM(E204:F204)</f>
        <v>1537</v>
      </c>
      <c r="H204" s="39">
        <v>1537</v>
      </c>
      <c r="I204" s="39"/>
      <c r="J204" s="15">
        <f t="shared" si="73"/>
        <v>1537</v>
      </c>
      <c r="K204" s="74">
        <f t="shared" si="64"/>
        <v>1</v>
      </c>
    </row>
    <row r="205" spans="1:12" x14ac:dyDescent="0.2">
      <c r="A205" s="15"/>
      <c r="B205" s="12"/>
      <c r="C205" s="15"/>
      <c r="D205" s="17"/>
      <c r="E205" s="17"/>
      <c r="F205" s="17"/>
      <c r="G205" s="17"/>
      <c r="H205" s="12"/>
      <c r="I205" s="15"/>
      <c r="J205" s="17"/>
      <c r="K205" s="74"/>
    </row>
    <row r="206" spans="1:12" x14ac:dyDescent="0.2">
      <c r="A206" s="23" t="s">
        <v>188</v>
      </c>
      <c r="B206" s="9">
        <f>SUM(B207)</f>
        <v>3000</v>
      </c>
      <c r="C206" s="9">
        <f t="shared" ref="C206:J206" si="76">SUM(C207)</f>
        <v>0</v>
      </c>
      <c r="D206" s="9">
        <f t="shared" si="76"/>
        <v>3000</v>
      </c>
      <c r="E206" s="9">
        <f t="shared" si="76"/>
        <v>0</v>
      </c>
      <c r="F206" s="9">
        <f t="shared" si="76"/>
        <v>0</v>
      </c>
      <c r="G206" s="9">
        <f t="shared" si="76"/>
        <v>0</v>
      </c>
      <c r="H206" s="9">
        <f t="shared" si="76"/>
        <v>0</v>
      </c>
      <c r="I206" s="9">
        <f t="shared" si="76"/>
        <v>0</v>
      </c>
      <c r="J206" s="9">
        <f t="shared" si="76"/>
        <v>0</v>
      </c>
      <c r="K206" s="74"/>
    </row>
    <row r="207" spans="1:12" x14ac:dyDescent="0.2">
      <c r="A207" s="15" t="s">
        <v>189</v>
      </c>
      <c r="B207" s="12">
        <v>3000</v>
      </c>
      <c r="C207" s="15"/>
      <c r="D207" s="17">
        <f>SUM(B207:C207)</f>
        <v>3000</v>
      </c>
      <c r="E207" s="17">
        <v>0</v>
      </c>
      <c r="F207" s="17"/>
      <c r="G207" s="17">
        <f>SUM(E207:F207)</f>
        <v>0</v>
      </c>
      <c r="H207" s="39"/>
      <c r="I207" s="39"/>
      <c r="J207" s="15">
        <f t="shared" ref="J207" si="77">SUM(H207:I207)</f>
        <v>0</v>
      </c>
      <c r="K207" s="74"/>
    </row>
    <row r="208" spans="1:12" x14ac:dyDescent="0.2">
      <c r="A208" s="15"/>
      <c r="B208" s="12"/>
      <c r="C208" s="15"/>
      <c r="D208" s="17"/>
      <c r="E208" s="17"/>
      <c r="F208" s="17"/>
      <c r="G208" s="17"/>
      <c r="H208" s="39"/>
      <c r="I208" s="39"/>
      <c r="J208" s="15"/>
      <c r="K208" s="74"/>
    </row>
    <row r="209" spans="1:12" x14ac:dyDescent="0.2">
      <c r="A209" s="50" t="s">
        <v>253</v>
      </c>
      <c r="B209" s="9">
        <f>SUM(B210)</f>
        <v>0</v>
      </c>
      <c r="C209" s="9">
        <f t="shared" ref="C209:J209" si="78">SUM(C210)</f>
        <v>0</v>
      </c>
      <c r="D209" s="9">
        <f t="shared" si="78"/>
        <v>0</v>
      </c>
      <c r="E209" s="9">
        <f t="shared" si="78"/>
        <v>0</v>
      </c>
      <c r="F209" s="9">
        <f t="shared" si="78"/>
        <v>3233</v>
      </c>
      <c r="G209" s="9">
        <f t="shared" si="78"/>
        <v>3233</v>
      </c>
      <c r="H209" s="9">
        <f t="shared" si="78"/>
        <v>0</v>
      </c>
      <c r="I209" s="9">
        <f t="shared" si="78"/>
        <v>3232</v>
      </c>
      <c r="J209" s="9">
        <f t="shared" si="78"/>
        <v>3232</v>
      </c>
      <c r="K209" s="74">
        <f t="shared" si="64"/>
        <v>0.99969068976183106</v>
      </c>
    </row>
    <row r="210" spans="1:12" x14ac:dyDescent="0.2">
      <c r="A210" s="15" t="s">
        <v>254</v>
      </c>
      <c r="B210" s="12"/>
      <c r="C210" s="15"/>
      <c r="D210" s="17"/>
      <c r="E210" s="17">
        <v>0</v>
      </c>
      <c r="F210" s="17">
        <v>3233</v>
      </c>
      <c r="G210" s="17">
        <f>SUM(E210:F210)</f>
        <v>3233</v>
      </c>
      <c r="H210" s="39"/>
      <c r="I210" s="39">
        <v>3232</v>
      </c>
      <c r="J210" s="15">
        <f t="shared" ref="J210" si="79">SUM(H210:I210)</f>
        <v>3232</v>
      </c>
      <c r="K210" s="74">
        <f t="shared" si="64"/>
        <v>0.99969068976183106</v>
      </c>
    </row>
    <row r="211" spans="1:12" x14ac:dyDescent="0.2">
      <c r="A211" s="15"/>
      <c r="B211" s="12"/>
      <c r="C211" s="15"/>
      <c r="D211" s="17"/>
      <c r="E211" s="17"/>
      <c r="F211" s="17"/>
      <c r="G211" s="17"/>
      <c r="H211" s="12"/>
      <c r="I211" s="15"/>
      <c r="J211" s="17"/>
      <c r="K211" s="74"/>
    </row>
    <row r="212" spans="1:12" x14ac:dyDescent="0.2">
      <c r="A212" s="23" t="s">
        <v>183</v>
      </c>
      <c r="B212" s="9">
        <f>SUM(B213)</f>
        <v>1100</v>
      </c>
      <c r="C212" s="9">
        <f t="shared" ref="C212:J212" si="80">SUM(C213)</f>
        <v>0</v>
      </c>
      <c r="D212" s="9">
        <f t="shared" si="80"/>
        <v>1100</v>
      </c>
      <c r="E212" s="9">
        <f t="shared" si="80"/>
        <v>1100</v>
      </c>
      <c r="F212" s="9">
        <f t="shared" si="80"/>
        <v>0</v>
      </c>
      <c r="G212" s="9">
        <f t="shared" si="80"/>
        <v>1100</v>
      </c>
      <c r="H212" s="9">
        <f t="shared" si="80"/>
        <v>0</v>
      </c>
      <c r="I212" s="9">
        <f t="shared" si="80"/>
        <v>0</v>
      </c>
      <c r="J212" s="9">
        <f t="shared" si="80"/>
        <v>0</v>
      </c>
      <c r="K212" s="74">
        <f t="shared" si="64"/>
        <v>0</v>
      </c>
    </row>
    <row r="213" spans="1:12" x14ac:dyDescent="0.2">
      <c r="A213" s="15" t="s">
        <v>184</v>
      </c>
      <c r="B213" s="12">
        <v>1100</v>
      </c>
      <c r="C213" s="15"/>
      <c r="D213" s="17">
        <f>SUM(B213:C213)</f>
        <v>1100</v>
      </c>
      <c r="E213" s="17">
        <v>1100</v>
      </c>
      <c r="F213" s="17"/>
      <c r="G213" s="17">
        <f>SUM(E213:F213)</f>
        <v>1100</v>
      </c>
      <c r="H213" s="39"/>
      <c r="I213" s="39"/>
      <c r="J213" s="15">
        <f t="shared" ref="J213" si="81">SUM(H213:I213)</f>
        <v>0</v>
      </c>
      <c r="K213" s="74">
        <f t="shared" si="64"/>
        <v>0</v>
      </c>
    </row>
    <row r="214" spans="1:12" x14ac:dyDescent="0.2">
      <c r="A214" s="15"/>
      <c r="B214" s="12"/>
      <c r="C214" s="15"/>
      <c r="D214" s="17"/>
      <c r="E214" s="17"/>
      <c r="F214" s="17"/>
      <c r="G214" s="17"/>
      <c r="H214" s="39"/>
      <c r="I214" s="39"/>
      <c r="J214" s="15"/>
      <c r="K214" s="10"/>
    </row>
    <row r="215" spans="1:12" x14ac:dyDescent="0.2">
      <c r="A215" s="56"/>
      <c r="B215" s="55"/>
      <c r="C215" s="56"/>
      <c r="D215" s="56"/>
      <c r="E215" s="56"/>
      <c r="F215" s="56"/>
      <c r="G215" s="56"/>
      <c r="H215" s="55"/>
      <c r="I215" s="56"/>
      <c r="J215" s="56"/>
      <c r="K215" s="19"/>
    </row>
    <row r="216" spans="1:12" ht="12.75" customHeight="1" x14ac:dyDescent="0.2">
      <c r="A216" s="83" t="s">
        <v>0</v>
      </c>
      <c r="B216" s="82" t="s">
        <v>267</v>
      </c>
      <c r="C216" s="82"/>
      <c r="D216" s="82"/>
      <c r="E216" s="79" t="s">
        <v>314</v>
      </c>
      <c r="F216" s="79"/>
      <c r="G216" s="79"/>
      <c r="H216" s="79" t="s">
        <v>312</v>
      </c>
      <c r="I216" s="79"/>
      <c r="J216" s="79"/>
      <c r="K216" s="76" t="s">
        <v>311</v>
      </c>
    </row>
    <row r="217" spans="1:12" ht="38.25" x14ac:dyDescent="0.2">
      <c r="A217" s="83"/>
      <c r="B217" s="54" t="s">
        <v>4</v>
      </c>
      <c r="C217" s="54" t="s">
        <v>5</v>
      </c>
      <c r="D217" s="54" t="s">
        <v>249</v>
      </c>
      <c r="E217" s="59"/>
      <c r="F217" s="59"/>
      <c r="G217" s="59"/>
      <c r="H217" s="75" t="s">
        <v>4</v>
      </c>
      <c r="I217" s="75" t="s">
        <v>5</v>
      </c>
      <c r="J217" s="75" t="s">
        <v>313</v>
      </c>
      <c r="K217" s="76"/>
    </row>
    <row r="218" spans="1:12" x14ac:dyDescent="0.2">
      <c r="A218" s="52"/>
      <c r="B218" s="53"/>
      <c r="C218" s="53"/>
      <c r="D218" s="53"/>
      <c r="E218" s="53"/>
      <c r="F218" s="53"/>
      <c r="G218" s="53"/>
      <c r="H218" s="53"/>
      <c r="I218" s="53"/>
      <c r="J218" s="53"/>
      <c r="K218" s="72"/>
    </row>
    <row r="219" spans="1:12" x14ac:dyDescent="0.2">
      <c r="A219" s="43"/>
      <c r="B219" s="42"/>
      <c r="C219" s="42"/>
      <c r="D219" s="42"/>
      <c r="E219" s="47"/>
      <c r="F219" s="47"/>
      <c r="G219" s="47"/>
      <c r="H219" s="47"/>
      <c r="I219" s="47"/>
      <c r="J219" s="47"/>
      <c r="K219" s="72"/>
    </row>
    <row r="220" spans="1:12" x14ac:dyDescent="0.2">
      <c r="A220" s="8" t="s">
        <v>100</v>
      </c>
      <c r="B220" s="9">
        <f t="shared" ref="B220:I220" si="82">SUM(B221:B229)</f>
        <v>21044</v>
      </c>
      <c r="C220" s="9">
        <f t="shared" si="82"/>
        <v>0</v>
      </c>
      <c r="D220" s="9">
        <f t="shared" si="82"/>
        <v>21044</v>
      </c>
      <c r="E220" s="9">
        <f t="shared" si="82"/>
        <v>2564</v>
      </c>
      <c r="F220" s="9">
        <f t="shared" si="82"/>
        <v>0</v>
      </c>
      <c r="G220" s="9">
        <f t="shared" si="82"/>
        <v>2564</v>
      </c>
      <c r="H220" s="9">
        <f t="shared" si="82"/>
        <v>2564</v>
      </c>
      <c r="I220" s="9">
        <f t="shared" si="82"/>
        <v>0</v>
      </c>
      <c r="J220" s="9">
        <f>SUM(J221:J229)</f>
        <v>2564</v>
      </c>
      <c r="K220" s="74">
        <f>SUM(J220/G220)</f>
        <v>1</v>
      </c>
    </row>
    <row r="221" spans="1:12" x14ac:dyDescent="0.2">
      <c r="A221" s="15" t="s">
        <v>190</v>
      </c>
      <c r="B221" s="12">
        <v>1286</v>
      </c>
      <c r="C221" s="12"/>
      <c r="D221" s="12">
        <f t="shared" ref="D221:D229" si="83">SUM(B221:C221)</f>
        <v>1286</v>
      </c>
      <c r="E221" s="12">
        <v>1286</v>
      </c>
      <c r="F221" s="12"/>
      <c r="G221" s="12">
        <f>SUM(E221:F221)</f>
        <v>1286</v>
      </c>
      <c r="H221" s="39">
        <v>1286</v>
      </c>
      <c r="I221" s="39"/>
      <c r="J221" s="15">
        <f t="shared" ref="J221" si="84">SUM(H221:I221)</f>
        <v>1286</v>
      </c>
      <c r="K221" s="74">
        <f t="shared" ref="K221:K284" si="85">SUM(J221/G221)</f>
        <v>1</v>
      </c>
    </row>
    <row r="222" spans="1:12" x14ac:dyDescent="0.2">
      <c r="A222" s="15" t="s">
        <v>191</v>
      </c>
      <c r="B222" s="12">
        <v>658</v>
      </c>
      <c r="C222" s="12"/>
      <c r="D222" s="12">
        <f t="shared" si="83"/>
        <v>658</v>
      </c>
      <c r="E222" s="12">
        <v>658</v>
      </c>
      <c r="F222" s="12"/>
      <c r="G222" s="12">
        <f t="shared" ref="G222:G229" si="86">SUM(E222:F222)</f>
        <v>658</v>
      </c>
      <c r="H222" s="39">
        <v>658</v>
      </c>
      <c r="I222" s="39"/>
      <c r="J222" s="15">
        <f t="shared" ref="J222:J229" si="87">SUM(H222:I222)</f>
        <v>658</v>
      </c>
      <c r="K222" s="74">
        <f t="shared" si="85"/>
        <v>1</v>
      </c>
    </row>
    <row r="223" spans="1:12" x14ac:dyDescent="0.2">
      <c r="A223" s="15" t="s">
        <v>61</v>
      </c>
      <c r="B223" s="12">
        <v>1400</v>
      </c>
      <c r="C223" s="15"/>
      <c r="D223" s="15">
        <f t="shared" si="83"/>
        <v>1400</v>
      </c>
      <c r="E223" s="15">
        <v>0</v>
      </c>
      <c r="F223" s="15"/>
      <c r="G223" s="12">
        <f t="shared" si="86"/>
        <v>0</v>
      </c>
      <c r="H223" s="44"/>
      <c r="I223" s="44"/>
      <c r="J223" s="45">
        <f t="shared" si="87"/>
        <v>0</v>
      </c>
      <c r="K223" s="74"/>
      <c r="L223" s="69"/>
    </row>
    <row r="224" spans="1:12" x14ac:dyDescent="0.2">
      <c r="A224" s="15" t="s">
        <v>305</v>
      </c>
      <c r="B224" s="12"/>
      <c r="C224" s="15"/>
      <c r="D224" s="15"/>
      <c r="E224" s="15">
        <v>620</v>
      </c>
      <c r="F224" s="15"/>
      <c r="G224" s="12">
        <f t="shared" si="86"/>
        <v>620</v>
      </c>
      <c r="H224" s="44">
        <v>620</v>
      </c>
      <c r="I224" s="44"/>
      <c r="J224" s="45">
        <f t="shared" si="87"/>
        <v>620</v>
      </c>
      <c r="K224" s="74">
        <f t="shared" si="85"/>
        <v>1</v>
      </c>
      <c r="L224" s="69"/>
    </row>
    <row r="225" spans="1:12" x14ac:dyDescent="0.2">
      <c r="A225" s="15" t="s">
        <v>152</v>
      </c>
      <c r="B225" s="12">
        <v>2000</v>
      </c>
      <c r="C225" s="15"/>
      <c r="D225" s="15">
        <f t="shared" si="83"/>
        <v>2000</v>
      </c>
      <c r="E225" s="15">
        <v>0</v>
      </c>
      <c r="F225" s="15"/>
      <c r="G225" s="12">
        <f t="shared" si="86"/>
        <v>0</v>
      </c>
      <c r="H225" s="44"/>
      <c r="I225" s="44"/>
      <c r="J225" s="45">
        <f t="shared" si="87"/>
        <v>0</v>
      </c>
      <c r="K225" s="74"/>
      <c r="L225" s="69"/>
    </row>
    <row r="226" spans="1:12" x14ac:dyDescent="0.2">
      <c r="A226" s="15" t="s">
        <v>154</v>
      </c>
      <c r="B226" s="12">
        <v>3700</v>
      </c>
      <c r="C226" s="15"/>
      <c r="D226" s="15">
        <f t="shared" si="83"/>
        <v>3700</v>
      </c>
      <c r="E226" s="15">
        <v>0</v>
      </c>
      <c r="F226" s="15"/>
      <c r="G226" s="12">
        <f t="shared" si="86"/>
        <v>0</v>
      </c>
      <c r="H226" s="44"/>
      <c r="I226" s="44"/>
      <c r="J226" s="45">
        <f t="shared" si="87"/>
        <v>0</v>
      </c>
      <c r="K226" s="74"/>
      <c r="L226" s="69"/>
    </row>
    <row r="227" spans="1:12" x14ac:dyDescent="0.2">
      <c r="A227" s="15" t="s">
        <v>166</v>
      </c>
      <c r="B227" s="12">
        <v>3000</v>
      </c>
      <c r="C227" s="15"/>
      <c r="D227" s="15">
        <f t="shared" si="83"/>
        <v>3000</v>
      </c>
      <c r="E227" s="15">
        <v>0</v>
      </c>
      <c r="F227" s="15"/>
      <c r="G227" s="12">
        <f t="shared" si="86"/>
        <v>0</v>
      </c>
      <c r="H227" s="44"/>
      <c r="I227" s="44"/>
      <c r="J227" s="45">
        <f t="shared" si="87"/>
        <v>0</v>
      </c>
      <c r="K227" s="74"/>
      <c r="L227" s="69"/>
    </row>
    <row r="228" spans="1:12" x14ac:dyDescent="0.2">
      <c r="A228" s="15" t="s">
        <v>153</v>
      </c>
      <c r="B228" s="12">
        <v>6000</v>
      </c>
      <c r="C228" s="15"/>
      <c r="D228" s="15">
        <f t="shared" si="83"/>
        <v>6000</v>
      </c>
      <c r="E228" s="15">
        <v>0</v>
      </c>
      <c r="F228" s="15"/>
      <c r="G228" s="12">
        <f t="shared" si="86"/>
        <v>0</v>
      </c>
      <c r="H228" s="44"/>
      <c r="I228" s="44"/>
      <c r="J228" s="45">
        <f t="shared" si="87"/>
        <v>0</v>
      </c>
      <c r="K228" s="74"/>
      <c r="L228" s="69"/>
    </row>
    <row r="229" spans="1:12" x14ac:dyDescent="0.2">
      <c r="A229" s="15" t="s">
        <v>46</v>
      </c>
      <c r="B229" s="12">
        <v>3000</v>
      </c>
      <c r="C229" s="15"/>
      <c r="D229" s="15">
        <f t="shared" si="83"/>
        <v>3000</v>
      </c>
      <c r="E229" s="15">
        <v>0</v>
      </c>
      <c r="F229" s="15"/>
      <c r="G229" s="12">
        <f t="shared" si="86"/>
        <v>0</v>
      </c>
      <c r="H229" s="44"/>
      <c r="I229" s="44"/>
      <c r="J229" s="45">
        <f t="shared" si="87"/>
        <v>0</v>
      </c>
      <c r="K229" s="74"/>
      <c r="L229" s="69"/>
    </row>
    <row r="230" spans="1:12" x14ac:dyDescent="0.2">
      <c r="A230" s="43"/>
      <c r="B230" s="42"/>
      <c r="C230" s="42"/>
      <c r="D230" s="42"/>
      <c r="E230" s="47"/>
      <c r="F230" s="47"/>
      <c r="G230" s="47"/>
      <c r="H230" s="70"/>
      <c r="I230" s="70"/>
      <c r="J230" s="70"/>
      <c r="K230" s="74"/>
      <c r="L230" s="69"/>
    </row>
    <row r="231" spans="1:12" x14ac:dyDescent="0.2">
      <c r="A231" s="8" t="s">
        <v>40</v>
      </c>
      <c r="B231" s="9">
        <f t="shared" ref="B231:J231" si="88">SUM(B232:B233)</f>
        <v>6878</v>
      </c>
      <c r="C231" s="9">
        <f t="shared" si="88"/>
        <v>0</v>
      </c>
      <c r="D231" s="9">
        <f t="shared" si="88"/>
        <v>6878</v>
      </c>
      <c r="E231" s="9">
        <f t="shared" si="88"/>
        <v>10641</v>
      </c>
      <c r="F231" s="9">
        <f t="shared" si="88"/>
        <v>0</v>
      </c>
      <c r="G231" s="9">
        <f t="shared" si="88"/>
        <v>10641</v>
      </c>
      <c r="H231" s="58">
        <f t="shared" si="88"/>
        <v>10641</v>
      </c>
      <c r="I231" s="58">
        <f t="shared" si="88"/>
        <v>0</v>
      </c>
      <c r="J231" s="58">
        <f t="shared" si="88"/>
        <v>10641</v>
      </c>
      <c r="K231" s="74">
        <f t="shared" si="85"/>
        <v>1</v>
      </c>
      <c r="L231" s="69"/>
    </row>
    <row r="232" spans="1:12" x14ac:dyDescent="0.2">
      <c r="A232" s="15" t="s">
        <v>77</v>
      </c>
      <c r="B232" s="12">
        <v>6878</v>
      </c>
      <c r="C232" s="15"/>
      <c r="D232" s="15">
        <f>SUM(B232:C232)</f>
        <v>6878</v>
      </c>
      <c r="E232" s="15">
        <v>10336</v>
      </c>
      <c r="F232" s="15"/>
      <c r="G232" s="15">
        <f>SUM(E232:F232)</f>
        <v>10336</v>
      </c>
      <c r="H232" s="44">
        <v>10336</v>
      </c>
      <c r="I232" s="44"/>
      <c r="J232" s="45">
        <f t="shared" ref="J232" si="89">SUM(H232:I232)</f>
        <v>10336</v>
      </c>
      <c r="K232" s="74">
        <f t="shared" si="85"/>
        <v>1</v>
      </c>
      <c r="L232" s="69"/>
    </row>
    <row r="233" spans="1:12" x14ac:dyDescent="0.2">
      <c r="A233" s="15" t="s">
        <v>259</v>
      </c>
      <c r="B233" s="12"/>
      <c r="C233" s="15"/>
      <c r="D233" s="15"/>
      <c r="E233" s="15">
        <v>305</v>
      </c>
      <c r="F233" s="15"/>
      <c r="G233" s="15">
        <f>SUM(E233:F233)</f>
        <v>305</v>
      </c>
      <c r="H233" s="44">
        <v>305</v>
      </c>
      <c r="I233" s="44"/>
      <c r="J233" s="45">
        <f t="shared" ref="J233" si="90">SUM(H233:I233)</f>
        <v>305</v>
      </c>
      <c r="K233" s="74">
        <f t="shared" si="85"/>
        <v>1</v>
      </c>
      <c r="L233" s="69"/>
    </row>
    <row r="234" spans="1:12" x14ac:dyDescent="0.2">
      <c r="A234" s="15"/>
      <c r="B234" s="12"/>
      <c r="C234" s="15"/>
      <c r="D234" s="15"/>
      <c r="E234" s="15"/>
      <c r="F234" s="15"/>
      <c r="G234" s="15"/>
      <c r="H234" s="44"/>
      <c r="I234" s="44"/>
      <c r="J234" s="45"/>
      <c r="K234" s="74"/>
      <c r="L234" s="69"/>
    </row>
    <row r="235" spans="1:12" x14ac:dyDescent="0.2">
      <c r="A235" s="8" t="s">
        <v>251</v>
      </c>
      <c r="B235" s="9">
        <f>+B236</f>
        <v>0</v>
      </c>
      <c r="C235" s="9">
        <f t="shared" ref="C235:J235" si="91">+C236</f>
        <v>0</v>
      </c>
      <c r="D235" s="9">
        <f t="shared" si="91"/>
        <v>0</v>
      </c>
      <c r="E235" s="9">
        <f t="shared" si="91"/>
        <v>0</v>
      </c>
      <c r="F235" s="9">
        <f t="shared" si="91"/>
        <v>2701</v>
      </c>
      <c r="G235" s="9">
        <f t="shared" si="91"/>
        <v>2701</v>
      </c>
      <c r="H235" s="58">
        <f t="shared" si="91"/>
        <v>0</v>
      </c>
      <c r="I235" s="58">
        <f t="shared" si="91"/>
        <v>2701</v>
      </c>
      <c r="J235" s="58">
        <f t="shared" si="91"/>
        <v>2701</v>
      </c>
      <c r="K235" s="74">
        <f t="shared" si="85"/>
        <v>1</v>
      </c>
      <c r="L235" s="69"/>
    </row>
    <row r="236" spans="1:12" x14ac:dyDescent="0.2">
      <c r="A236" s="15" t="s">
        <v>257</v>
      </c>
      <c r="B236" s="12"/>
      <c r="C236" s="15"/>
      <c r="D236" s="15"/>
      <c r="E236" s="15"/>
      <c r="F236" s="15">
        <v>2701</v>
      </c>
      <c r="G236" s="15">
        <f>SUM(E236:F236)</f>
        <v>2701</v>
      </c>
      <c r="H236" s="44"/>
      <c r="I236" s="44">
        <v>2701</v>
      </c>
      <c r="J236" s="45">
        <f t="shared" ref="J236" si="92">SUM(H236:I236)</f>
        <v>2701</v>
      </c>
      <c r="K236" s="74">
        <f t="shared" si="85"/>
        <v>1</v>
      </c>
      <c r="L236" s="69"/>
    </row>
    <row r="237" spans="1:12" x14ac:dyDescent="0.2">
      <c r="A237" s="15"/>
      <c r="B237" s="12"/>
      <c r="C237" s="15"/>
      <c r="D237" s="15"/>
      <c r="E237" s="15"/>
      <c r="F237" s="15"/>
      <c r="G237" s="15"/>
      <c r="H237" s="57"/>
      <c r="I237" s="45"/>
      <c r="J237" s="45"/>
      <c r="K237" s="74"/>
      <c r="L237" s="69"/>
    </row>
    <row r="238" spans="1:12" x14ac:dyDescent="0.2">
      <c r="A238" s="23" t="s">
        <v>63</v>
      </c>
      <c r="B238" s="9">
        <f t="shared" ref="B238:J238" si="93">SUM(B239:B239)</f>
        <v>1200</v>
      </c>
      <c r="C238" s="9">
        <f t="shared" si="93"/>
        <v>0</v>
      </c>
      <c r="D238" s="9">
        <f t="shared" si="93"/>
        <v>1200</v>
      </c>
      <c r="E238" s="9">
        <f t="shared" si="93"/>
        <v>1200</v>
      </c>
      <c r="F238" s="9">
        <f t="shared" si="93"/>
        <v>0</v>
      </c>
      <c r="G238" s="9">
        <f t="shared" si="93"/>
        <v>1200</v>
      </c>
      <c r="H238" s="58">
        <f t="shared" si="93"/>
        <v>1086</v>
      </c>
      <c r="I238" s="58">
        <f t="shared" si="93"/>
        <v>0</v>
      </c>
      <c r="J238" s="58">
        <f t="shared" si="93"/>
        <v>1086</v>
      </c>
      <c r="K238" s="74">
        <f t="shared" si="85"/>
        <v>0.90500000000000003</v>
      </c>
      <c r="L238" s="69"/>
    </row>
    <row r="239" spans="1:12" x14ac:dyDescent="0.2">
      <c r="A239" s="15" t="s">
        <v>180</v>
      </c>
      <c r="B239" s="12">
        <v>1200</v>
      </c>
      <c r="C239" s="12"/>
      <c r="D239" s="15">
        <f>SUM(B239:C239)</f>
        <v>1200</v>
      </c>
      <c r="E239" s="15">
        <v>1200</v>
      </c>
      <c r="F239" s="15"/>
      <c r="G239" s="15">
        <f>SUM(E239:F239)</f>
        <v>1200</v>
      </c>
      <c r="H239" s="44">
        <v>1086</v>
      </c>
      <c r="I239" s="44"/>
      <c r="J239" s="45">
        <f t="shared" ref="J239" si="94">SUM(H239:I239)</f>
        <v>1086</v>
      </c>
      <c r="K239" s="74">
        <f t="shared" si="85"/>
        <v>0.90500000000000003</v>
      </c>
      <c r="L239" s="69"/>
    </row>
    <row r="240" spans="1:12" x14ac:dyDescent="0.2">
      <c r="A240" s="15"/>
      <c r="B240" s="12"/>
      <c r="C240" s="15"/>
      <c r="D240" s="15"/>
      <c r="E240" s="15"/>
      <c r="F240" s="15"/>
      <c r="G240" s="15"/>
      <c r="H240" s="57"/>
      <c r="I240" s="45"/>
      <c r="J240" s="45"/>
      <c r="K240" s="74"/>
      <c r="L240" s="69"/>
    </row>
    <row r="241" spans="1:12" x14ac:dyDescent="0.2">
      <c r="A241" s="8" t="s">
        <v>37</v>
      </c>
      <c r="B241" s="9">
        <f>SUM(B242:B243)</f>
        <v>1724</v>
      </c>
      <c r="C241" s="9">
        <f t="shared" ref="C241:J241" si="95">SUM(C242:C243)</f>
        <v>0</v>
      </c>
      <c r="D241" s="9">
        <f t="shared" si="95"/>
        <v>1724</v>
      </c>
      <c r="E241" s="9">
        <f t="shared" si="95"/>
        <v>3200</v>
      </c>
      <c r="F241" s="9">
        <f t="shared" si="95"/>
        <v>0</v>
      </c>
      <c r="G241" s="9">
        <f t="shared" si="95"/>
        <v>3200</v>
      </c>
      <c r="H241" s="58">
        <f t="shared" si="95"/>
        <v>3200</v>
      </c>
      <c r="I241" s="58">
        <f t="shared" si="95"/>
        <v>0</v>
      </c>
      <c r="J241" s="58">
        <f t="shared" si="95"/>
        <v>3200</v>
      </c>
      <c r="K241" s="74">
        <f t="shared" si="85"/>
        <v>1</v>
      </c>
      <c r="L241" s="69"/>
    </row>
    <row r="242" spans="1:12" x14ac:dyDescent="0.2">
      <c r="A242" s="15" t="s">
        <v>155</v>
      </c>
      <c r="B242" s="12">
        <v>1724</v>
      </c>
      <c r="C242" s="12"/>
      <c r="D242" s="12">
        <f t="shared" ref="D242" si="96">SUM(B242:C242)</f>
        <v>1724</v>
      </c>
      <c r="E242" s="12">
        <v>0</v>
      </c>
      <c r="F242" s="12"/>
      <c r="G242" s="12">
        <f>SUM(E242:F242)</f>
        <v>0</v>
      </c>
      <c r="H242" s="44"/>
      <c r="I242" s="44"/>
      <c r="J242" s="45">
        <f t="shared" ref="J242:J243" si="97">SUM(H242:I242)</f>
        <v>0</v>
      </c>
      <c r="K242" s="74"/>
      <c r="L242" s="69"/>
    </row>
    <row r="243" spans="1:12" x14ac:dyDescent="0.2">
      <c r="A243" s="15" t="s">
        <v>268</v>
      </c>
      <c r="B243" s="12"/>
      <c r="C243" s="12"/>
      <c r="D243" s="12"/>
      <c r="E243" s="12">
        <v>3200</v>
      </c>
      <c r="F243" s="12"/>
      <c r="G243" s="12">
        <f>SUM(E243:F243)</f>
        <v>3200</v>
      </c>
      <c r="H243" s="44">
        <v>3200</v>
      </c>
      <c r="I243" s="44"/>
      <c r="J243" s="45">
        <f t="shared" si="97"/>
        <v>3200</v>
      </c>
      <c r="K243" s="74">
        <f t="shared" si="85"/>
        <v>1</v>
      </c>
      <c r="L243" s="69"/>
    </row>
    <row r="244" spans="1:12" x14ac:dyDescent="0.2">
      <c r="A244" s="15"/>
      <c r="B244" s="12"/>
      <c r="C244" s="12"/>
      <c r="D244" s="12"/>
      <c r="E244" s="12"/>
      <c r="F244" s="12"/>
      <c r="G244" s="12"/>
      <c r="H244" s="44"/>
      <c r="I244" s="44"/>
      <c r="J244" s="45"/>
      <c r="K244" s="74"/>
      <c r="L244" s="69"/>
    </row>
    <row r="245" spans="1:12" x14ac:dyDescent="0.2">
      <c r="A245" s="23" t="s">
        <v>290</v>
      </c>
      <c r="B245" s="9">
        <f>SUM(B246)</f>
        <v>0</v>
      </c>
      <c r="C245" s="9">
        <f t="shared" ref="C245:J245" si="98">SUM(C246)</f>
        <v>0</v>
      </c>
      <c r="D245" s="9">
        <f t="shared" si="98"/>
        <v>0</v>
      </c>
      <c r="E245" s="9">
        <f t="shared" si="98"/>
        <v>1029</v>
      </c>
      <c r="F245" s="9">
        <f t="shared" si="98"/>
        <v>0</v>
      </c>
      <c r="G245" s="9">
        <f t="shared" si="98"/>
        <v>1029</v>
      </c>
      <c r="H245" s="58">
        <f t="shared" si="98"/>
        <v>1029</v>
      </c>
      <c r="I245" s="58">
        <f t="shared" si="98"/>
        <v>0</v>
      </c>
      <c r="J245" s="58">
        <f t="shared" si="98"/>
        <v>1029</v>
      </c>
      <c r="K245" s="74">
        <f t="shared" si="85"/>
        <v>1</v>
      </c>
      <c r="L245" s="69"/>
    </row>
    <row r="246" spans="1:12" x14ac:dyDescent="0.2">
      <c r="A246" s="15" t="s">
        <v>291</v>
      </c>
      <c r="B246" s="12"/>
      <c r="C246" s="12"/>
      <c r="D246" s="12"/>
      <c r="E246" s="12">
        <v>1029</v>
      </c>
      <c r="F246" s="12"/>
      <c r="G246" s="12">
        <f>SUM(E246:F246)</f>
        <v>1029</v>
      </c>
      <c r="H246" s="44">
        <v>1029</v>
      </c>
      <c r="I246" s="44"/>
      <c r="J246" s="45">
        <f>SUM(H246:I246)</f>
        <v>1029</v>
      </c>
      <c r="K246" s="74">
        <f t="shared" si="85"/>
        <v>1</v>
      </c>
      <c r="L246" s="69"/>
    </row>
    <row r="247" spans="1:12" x14ac:dyDescent="0.2">
      <c r="A247" s="15"/>
      <c r="B247" s="12"/>
      <c r="C247" s="12"/>
      <c r="D247" s="12"/>
      <c r="E247" s="12"/>
      <c r="F247" s="12"/>
      <c r="G247" s="12"/>
      <c r="H247" s="44"/>
      <c r="I247" s="44"/>
      <c r="J247" s="45"/>
      <c r="K247" s="74"/>
      <c r="L247" s="69"/>
    </row>
    <row r="248" spans="1:12" x14ac:dyDescent="0.2">
      <c r="A248" s="8" t="s">
        <v>156</v>
      </c>
      <c r="B248" s="9">
        <f t="shared" ref="B248" si="99">SUM(B249:B252)</f>
        <v>4327</v>
      </c>
      <c r="C248" s="9">
        <f t="shared" ref="C248" si="100">SUM(C249:C252)</f>
        <v>0</v>
      </c>
      <c r="D248" s="9">
        <f t="shared" ref="D248:I248" si="101">SUM(D249:D252)</f>
        <v>4327</v>
      </c>
      <c r="E248" s="9">
        <f t="shared" si="101"/>
        <v>991</v>
      </c>
      <c r="F248" s="9">
        <f t="shared" si="101"/>
        <v>0</v>
      </c>
      <c r="G248" s="9">
        <f t="shared" si="101"/>
        <v>991</v>
      </c>
      <c r="H248" s="58">
        <f t="shared" si="101"/>
        <v>244</v>
      </c>
      <c r="I248" s="58">
        <f t="shared" si="101"/>
        <v>0</v>
      </c>
      <c r="J248" s="58">
        <f>SUM(J249:J252)</f>
        <v>244</v>
      </c>
      <c r="K248" s="74">
        <f t="shared" si="85"/>
        <v>0.24621594349142281</v>
      </c>
      <c r="L248" s="69"/>
    </row>
    <row r="249" spans="1:12" x14ac:dyDescent="0.2">
      <c r="A249" s="11" t="s">
        <v>157</v>
      </c>
      <c r="B249" s="12">
        <v>2700</v>
      </c>
      <c r="C249" s="12"/>
      <c r="D249" s="12">
        <f>SUM(B249:C249)</f>
        <v>2700</v>
      </c>
      <c r="E249" s="12">
        <v>0</v>
      </c>
      <c r="F249" s="12"/>
      <c r="G249" s="12">
        <f>SUM(E249:F249)</f>
        <v>0</v>
      </c>
      <c r="H249" s="44"/>
      <c r="I249" s="44"/>
      <c r="J249" s="45">
        <f t="shared" ref="J249" si="102">SUM(H249:I249)</f>
        <v>0</v>
      </c>
      <c r="K249" s="74"/>
      <c r="L249" s="69"/>
    </row>
    <row r="250" spans="1:12" x14ac:dyDescent="0.2">
      <c r="A250" s="11" t="s">
        <v>158</v>
      </c>
      <c r="B250" s="12">
        <v>736</v>
      </c>
      <c r="C250" s="12"/>
      <c r="D250" s="12">
        <f>SUM(B250:C250)</f>
        <v>736</v>
      </c>
      <c r="E250" s="12">
        <v>736</v>
      </c>
      <c r="F250" s="12"/>
      <c r="G250" s="12">
        <f t="shared" ref="G250:G252" si="103">SUM(E250:F250)</f>
        <v>736</v>
      </c>
      <c r="H250" s="44"/>
      <c r="I250" s="44"/>
      <c r="J250" s="45">
        <f t="shared" ref="J250:J252" si="104">SUM(H250:I250)</f>
        <v>0</v>
      </c>
      <c r="K250" s="74">
        <f t="shared" si="85"/>
        <v>0</v>
      </c>
      <c r="L250" s="69"/>
    </row>
    <row r="251" spans="1:12" x14ac:dyDescent="0.2">
      <c r="A251" s="11" t="s">
        <v>159</v>
      </c>
      <c r="B251" s="12">
        <v>255</v>
      </c>
      <c r="C251" s="12"/>
      <c r="D251" s="12">
        <f t="shared" ref="D251:D252" si="105">SUM(B251:C251)</f>
        <v>255</v>
      </c>
      <c r="E251" s="12">
        <v>255</v>
      </c>
      <c r="F251" s="12"/>
      <c r="G251" s="12">
        <f t="shared" si="103"/>
        <v>255</v>
      </c>
      <c r="H251" s="44">
        <v>244</v>
      </c>
      <c r="I251" s="44"/>
      <c r="J251" s="45">
        <f t="shared" si="104"/>
        <v>244</v>
      </c>
      <c r="K251" s="74">
        <f t="shared" si="85"/>
        <v>0.95686274509803926</v>
      </c>
      <c r="L251" s="69"/>
    </row>
    <row r="252" spans="1:12" x14ac:dyDescent="0.2">
      <c r="A252" s="11" t="s">
        <v>160</v>
      </c>
      <c r="B252" s="12">
        <v>636</v>
      </c>
      <c r="C252" s="12"/>
      <c r="D252" s="12">
        <f t="shared" si="105"/>
        <v>636</v>
      </c>
      <c r="E252" s="12">
        <v>0</v>
      </c>
      <c r="F252" s="12"/>
      <c r="G252" s="12">
        <f t="shared" si="103"/>
        <v>0</v>
      </c>
      <c r="H252" s="44"/>
      <c r="I252" s="44"/>
      <c r="J252" s="45">
        <f t="shared" si="104"/>
        <v>0</v>
      </c>
      <c r="K252" s="74"/>
      <c r="L252" s="69"/>
    </row>
    <row r="253" spans="1:12" x14ac:dyDescent="0.2">
      <c r="A253" s="22"/>
      <c r="B253" s="21"/>
      <c r="C253" s="21"/>
      <c r="D253" s="21"/>
      <c r="E253" s="47"/>
      <c r="F253" s="47"/>
      <c r="G253" s="47"/>
      <c r="H253" s="70"/>
      <c r="I253" s="70"/>
      <c r="J253" s="70"/>
      <c r="K253" s="74"/>
      <c r="L253" s="69"/>
    </row>
    <row r="254" spans="1:12" ht="12.75" customHeight="1" x14ac:dyDescent="0.2">
      <c r="A254" s="33" t="s">
        <v>15</v>
      </c>
      <c r="B254" s="20">
        <f t="shared" ref="B254" si="106">SUM(B255:B272)</f>
        <v>188844</v>
      </c>
      <c r="C254" s="20">
        <f t="shared" ref="C254" si="107">SUM(C255:C272)</f>
        <v>0</v>
      </c>
      <c r="D254" s="20">
        <f t="shared" ref="D254:I254" si="108">SUM(D255:D272)</f>
        <v>188844</v>
      </c>
      <c r="E254" s="20">
        <f t="shared" si="108"/>
        <v>100705</v>
      </c>
      <c r="F254" s="20">
        <f t="shared" si="108"/>
        <v>0</v>
      </c>
      <c r="G254" s="20">
        <f t="shared" si="108"/>
        <v>100705</v>
      </c>
      <c r="H254" s="58">
        <f t="shared" si="108"/>
        <v>75740</v>
      </c>
      <c r="I254" s="58">
        <f t="shared" si="108"/>
        <v>0</v>
      </c>
      <c r="J254" s="58">
        <f>SUM(J255:J272)</f>
        <v>75740</v>
      </c>
      <c r="K254" s="74">
        <f t="shared" si="85"/>
        <v>0.75209771113648771</v>
      </c>
      <c r="L254" s="71"/>
    </row>
    <row r="255" spans="1:12" ht="12.75" customHeight="1" x14ac:dyDescent="0.2">
      <c r="A255" s="36" t="s">
        <v>121</v>
      </c>
      <c r="B255" s="13">
        <v>2344</v>
      </c>
      <c r="C255" s="20"/>
      <c r="D255" s="17">
        <f t="shared" ref="D255:D272" si="109">SUM(B255:C255)</f>
        <v>2344</v>
      </c>
      <c r="E255" s="17">
        <v>0</v>
      </c>
      <c r="F255" s="17"/>
      <c r="G255" s="17">
        <f>SUM(E255:F255)</f>
        <v>0</v>
      </c>
      <c r="H255" s="44"/>
      <c r="I255" s="44"/>
      <c r="J255" s="45">
        <f t="shared" ref="J255" si="110">SUM(H255:I255)</f>
        <v>0</v>
      </c>
      <c r="K255" s="74"/>
      <c r="L255" s="69"/>
    </row>
    <row r="256" spans="1:12" ht="12.75" customHeight="1" x14ac:dyDescent="0.2">
      <c r="A256" s="36" t="s">
        <v>64</v>
      </c>
      <c r="B256" s="13">
        <v>750</v>
      </c>
      <c r="C256" s="13"/>
      <c r="D256" s="17">
        <f t="shared" si="109"/>
        <v>750</v>
      </c>
      <c r="E256" s="17">
        <v>0</v>
      </c>
      <c r="F256" s="17"/>
      <c r="G256" s="17">
        <f t="shared" ref="G256:G272" si="111">SUM(E256:F256)</f>
        <v>0</v>
      </c>
      <c r="H256" s="44"/>
      <c r="I256" s="44"/>
      <c r="J256" s="45">
        <f t="shared" ref="J256:J272" si="112">SUM(H256:I256)</f>
        <v>0</v>
      </c>
      <c r="K256" s="74"/>
      <c r="L256" s="69"/>
    </row>
    <row r="257" spans="1:13" ht="12.75" customHeight="1" x14ac:dyDescent="0.2">
      <c r="A257" s="36" t="s">
        <v>274</v>
      </c>
      <c r="B257" s="13"/>
      <c r="C257" s="13"/>
      <c r="D257" s="17"/>
      <c r="E257" s="17">
        <v>750</v>
      </c>
      <c r="F257" s="17"/>
      <c r="G257" s="17">
        <f t="shared" si="111"/>
        <v>750</v>
      </c>
      <c r="H257" s="44">
        <v>749</v>
      </c>
      <c r="I257" s="44"/>
      <c r="J257" s="45">
        <f t="shared" si="112"/>
        <v>749</v>
      </c>
      <c r="K257" s="74">
        <f t="shared" si="85"/>
        <v>0.9986666666666667</v>
      </c>
      <c r="L257" s="69"/>
    </row>
    <row r="258" spans="1:13" ht="12.75" customHeight="1" x14ac:dyDescent="0.2">
      <c r="A258" s="34" t="s">
        <v>65</v>
      </c>
      <c r="B258" s="13">
        <v>12000</v>
      </c>
      <c r="C258" s="13"/>
      <c r="D258" s="17">
        <f t="shared" si="109"/>
        <v>12000</v>
      </c>
      <c r="E258" s="17">
        <v>334</v>
      </c>
      <c r="F258" s="17"/>
      <c r="G258" s="17">
        <f t="shared" si="111"/>
        <v>334</v>
      </c>
      <c r="H258" s="44"/>
      <c r="I258" s="44"/>
      <c r="J258" s="45">
        <f t="shared" si="112"/>
        <v>0</v>
      </c>
      <c r="K258" s="74">
        <f t="shared" si="85"/>
        <v>0</v>
      </c>
      <c r="L258" s="69"/>
    </row>
    <row r="259" spans="1:13" ht="12.75" customHeight="1" x14ac:dyDescent="0.2">
      <c r="A259" s="34" t="s">
        <v>68</v>
      </c>
      <c r="B259" s="13">
        <v>1500</v>
      </c>
      <c r="C259" s="13"/>
      <c r="D259" s="17">
        <f t="shared" si="109"/>
        <v>1500</v>
      </c>
      <c r="E259" s="17">
        <v>0</v>
      </c>
      <c r="F259" s="17"/>
      <c r="G259" s="17">
        <f t="shared" si="111"/>
        <v>0</v>
      </c>
      <c r="H259" s="44"/>
      <c r="I259" s="44"/>
      <c r="J259" s="45">
        <f t="shared" si="112"/>
        <v>0</v>
      </c>
      <c r="K259" s="74"/>
      <c r="L259" s="69"/>
    </row>
    <row r="260" spans="1:13" ht="12.75" customHeight="1" x14ac:dyDescent="0.2">
      <c r="A260" s="34" t="s">
        <v>69</v>
      </c>
      <c r="B260" s="13">
        <v>2000</v>
      </c>
      <c r="C260" s="13"/>
      <c r="D260" s="17">
        <f t="shared" si="109"/>
        <v>2000</v>
      </c>
      <c r="E260" s="17">
        <v>0</v>
      </c>
      <c r="F260" s="17"/>
      <c r="G260" s="17">
        <f t="shared" si="111"/>
        <v>0</v>
      </c>
      <c r="H260" s="44"/>
      <c r="I260" s="44"/>
      <c r="J260" s="45">
        <f t="shared" si="112"/>
        <v>0</v>
      </c>
      <c r="K260" s="74"/>
      <c r="L260" s="69"/>
    </row>
    <row r="261" spans="1:13" ht="12.75" customHeight="1" x14ac:dyDescent="0.2">
      <c r="A261" s="34" t="s">
        <v>176</v>
      </c>
      <c r="B261" s="13">
        <v>2000</v>
      </c>
      <c r="C261" s="13"/>
      <c r="D261" s="17">
        <f t="shared" si="109"/>
        <v>2000</v>
      </c>
      <c r="E261" s="17">
        <v>0</v>
      </c>
      <c r="F261" s="17"/>
      <c r="G261" s="17">
        <f t="shared" si="111"/>
        <v>0</v>
      </c>
      <c r="H261" s="44"/>
      <c r="I261" s="44"/>
      <c r="J261" s="45">
        <f t="shared" si="112"/>
        <v>0</v>
      </c>
      <c r="K261" s="74"/>
      <c r="L261" s="69"/>
    </row>
    <row r="262" spans="1:13" ht="12.75" customHeight="1" x14ac:dyDescent="0.2">
      <c r="A262" s="34" t="s">
        <v>66</v>
      </c>
      <c r="B262" s="13">
        <v>1800</v>
      </c>
      <c r="C262" s="13"/>
      <c r="D262" s="17">
        <f t="shared" si="109"/>
        <v>1800</v>
      </c>
      <c r="E262" s="17">
        <v>0</v>
      </c>
      <c r="F262" s="17"/>
      <c r="G262" s="17">
        <f t="shared" si="111"/>
        <v>0</v>
      </c>
      <c r="H262" s="44"/>
      <c r="I262" s="44"/>
      <c r="J262" s="45">
        <f t="shared" si="112"/>
        <v>0</v>
      </c>
      <c r="K262" s="74"/>
      <c r="L262" s="69"/>
    </row>
    <row r="263" spans="1:13" ht="12.75" customHeight="1" x14ac:dyDescent="0.2">
      <c r="A263" s="34" t="s">
        <v>67</v>
      </c>
      <c r="B263" s="13">
        <v>1500</v>
      </c>
      <c r="C263" s="13"/>
      <c r="D263" s="17">
        <f t="shared" si="109"/>
        <v>1500</v>
      </c>
      <c r="E263" s="17">
        <v>0</v>
      </c>
      <c r="F263" s="17"/>
      <c r="G263" s="17">
        <f t="shared" si="111"/>
        <v>0</v>
      </c>
      <c r="H263" s="44"/>
      <c r="I263" s="44"/>
      <c r="J263" s="45">
        <f t="shared" si="112"/>
        <v>0</v>
      </c>
      <c r="K263" s="74"/>
      <c r="L263" s="69"/>
    </row>
    <row r="264" spans="1:13" ht="12.75" customHeight="1" x14ac:dyDescent="0.2">
      <c r="A264" s="34" t="s">
        <v>161</v>
      </c>
      <c r="B264" s="13">
        <v>3000</v>
      </c>
      <c r="C264" s="13"/>
      <c r="D264" s="17">
        <f t="shared" si="109"/>
        <v>3000</v>
      </c>
      <c r="E264" s="17">
        <v>0</v>
      </c>
      <c r="F264" s="17"/>
      <c r="G264" s="17">
        <f t="shared" si="111"/>
        <v>0</v>
      </c>
      <c r="H264" s="44"/>
      <c r="I264" s="44"/>
      <c r="J264" s="45">
        <f t="shared" si="112"/>
        <v>0</v>
      </c>
      <c r="K264" s="74"/>
      <c r="L264" s="69"/>
    </row>
    <row r="265" spans="1:13" ht="12.75" customHeight="1" x14ac:dyDescent="0.2">
      <c r="A265" s="11" t="s">
        <v>123</v>
      </c>
      <c r="B265" s="13">
        <v>31750</v>
      </c>
      <c r="C265" s="13"/>
      <c r="D265" s="17">
        <f t="shared" si="109"/>
        <v>31750</v>
      </c>
      <c r="E265" s="17">
        <v>31658</v>
      </c>
      <c r="F265" s="17"/>
      <c r="G265" s="17">
        <f t="shared" si="111"/>
        <v>31658</v>
      </c>
      <c r="H265" s="44">
        <v>31658</v>
      </c>
      <c r="I265" s="44"/>
      <c r="J265" s="45">
        <f t="shared" si="112"/>
        <v>31658</v>
      </c>
      <c r="K265" s="74">
        <f t="shared" si="85"/>
        <v>1</v>
      </c>
      <c r="L265" s="69"/>
    </row>
    <row r="266" spans="1:13" ht="12.75" customHeight="1" x14ac:dyDescent="0.2">
      <c r="A266" s="11" t="s">
        <v>292</v>
      </c>
      <c r="B266" s="13"/>
      <c r="C266" s="13"/>
      <c r="D266" s="17"/>
      <c r="E266" s="17">
        <v>4345</v>
      </c>
      <c r="F266" s="17"/>
      <c r="G266" s="17">
        <f t="shared" si="111"/>
        <v>4345</v>
      </c>
      <c r="H266" s="44">
        <v>4345</v>
      </c>
      <c r="I266" s="44"/>
      <c r="J266" s="45">
        <f t="shared" si="112"/>
        <v>4345</v>
      </c>
      <c r="K266" s="74">
        <f t="shared" si="85"/>
        <v>1</v>
      </c>
      <c r="L266" s="69"/>
    </row>
    <row r="267" spans="1:13" ht="12.75" customHeight="1" x14ac:dyDescent="0.2">
      <c r="A267" s="11" t="s">
        <v>122</v>
      </c>
      <c r="B267" s="13">
        <v>31750</v>
      </c>
      <c r="C267" s="13"/>
      <c r="D267" s="17">
        <f t="shared" si="109"/>
        <v>31750</v>
      </c>
      <c r="E267" s="17">
        <v>37972</v>
      </c>
      <c r="F267" s="17"/>
      <c r="G267" s="17">
        <f t="shared" si="111"/>
        <v>37972</v>
      </c>
      <c r="H267" s="44">
        <v>37972</v>
      </c>
      <c r="I267" s="44"/>
      <c r="J267" s="45">
        <f t="shared" si="112"/>
        <v>37972</v>
      </c>
      <c r="K267" s="74">
        <f t="shared" si="85"/>
        <v>1</v>
      </c>
      <c r="L267" s="69"/>
    </row>
    <row r="268" spans="1:13" ht="12.75" customHeight="1" x14ac:dyDescent="0.2">
      <c r="A268" s="11" t="s">
        <v>124</v>
      </c>
      <c r="B268" s="13">
        <v>31750</v>
      </c>
      <c r="C268" s="13"/>
      <c r="D268" s="17">
        <f t="shared" si="109"/>
        <v>31750</v>
      </c>
      <c r="E268" s="17">
        <v>292</v>
      </c>
      <c r="F268" s="17"/>
      <c r="G268" s="17">
        <f t="shared" si="111"/>
        <v>292</v>
      </c>
      <c r="H268" s="44">
        <v>292</v>
      </c>
      <c r="I268" s="44"/>
      <c r="J268" s="45">
        <f t="shared" si="112"/>
        <v>292</v>
      </c>
      <c r="K268" s="74">
        <f t="shared" si="85"/>
        <v>1</v>
      </c>
      <c r="L268" s="69"/>
    </row>
    <row r="269" spans="1:13" ht="12.75" customHeight="1" x14ac:dyDescent="0.2">
      <c r="A269" s="11" t="s">
        <v>125</v>
      </c>
      <c r="B269" s="13">
        <v>31750</v>
      </c>
      <c r="C269" s="13"/>
      <c r="D269" s="17">
        <f t="shared" si="109"/>
        <v>31750</v>
      </c>
      <c r="E269" s="17">
        <v>330</v>
      </c>
      <c r="F269" s="17"/>
      <c r="G269" s="17">
        <f t="shared" si="111"/>
        <v>330</v>
      </c>
      <c r="H269" s="44">
        <v>330</v>
      </c>
      <c r="I269" s="44"/>
      <c r="J269" s="45">
        <f t="shared" si="112"/>
        <v>330</v>
      </c>
      <c r="K269" s="74">
        <f t="shared" si="85"/>
        <v>1</v>
      </c>
      <c r="L269" s="69"/>
      <c r="M269" s="68"/>
    </row>
    <row r="270" spans="1:13" ht="12.75" customHeight="1" x14ac:dyDescent="0.2">
      <c r="A270" s="11" t="s">
        <v>162</v>
      </c>
      <c r="B270" s="13">
        <v>1800</v>
      </c>
      <c r="C270" s="13"/>
      <c r="D270" s="17">
        <f t="shared" si="109"/>
        <v>1800</v>
      </c>
      <c r="E270" s="17">
        <v>0</v>
      </c>
      <c r="F270" s="17"/>
      <c r="G270" s="17">
        <f t="shared" si="111"/>
        <v>0</v>
      </c>
      <c r="H270" s="44"/>
      <c r="I270" s="44"/>
      <c r="J270" s="45">
        <f t="shared" si="112"/>
        <v>0</v>
      </c>
      <c r="K270" s="74"/>
      <c r="L270" s="69"/>
    </row>
    <row r="271" spans="1:13" ht="12.75" customHeight="1" x14ac:dyDescent="0.2">
      <c r="A271" s="11" t="s">
        <v>163</v>
      </c>
      <c r="B271" s="13">
        <v>1400</v>
      </c>
      <c r="C271" s="13"/>
      <c r="D271" s="17">
        <f t="shared" si="109"/>
        <v>1400</v>
      </c>
      <c r="E271" s="17">
        <v>1400</v>
      </c>
      <c r="F271" s="17"/>
      <c r="G271" s="17">
        <f t="shared" si="111"/>
        <v>1400</v>
      </c>
      <c r="H271" s="44"/>
      <c r="I271" s="44"/>
      <c r="J271" s="45">
        <f t="shared" si="112"/>
        <v>0</v>
      </c>
      <c r="K271" s="74">
        <f t="shared" si="85"/>
        <v>0</v>
      </c>
      <c r="L271" s="69"/>
    </row>
    <row r="272" spans="1:13" ht="12.75" customHeight="1" x14ac:dyDescent="0.2">
      <c r="A272" s="11" t="s">
        <v>126</v>
      </c>
      <c r="B272" s="13">
        <v>31750</v>
      </c>
      <c r="C272" s="13"/>
      <c r="D272" s="17">
        <f t="shared" si="109"/>
        <v>31750</v>
      </c>
      <c r="E272" s="17">
        <v>23624</v>
      </c>
      <c r="F272" s="17"/>
      <c r="G272" s="17">
        <f t="shared" si="111"/>
        <v>23624</v>
      </c>
      <c r="H272" s="44">
        <v>394</v>
      </c>
      <c r="I272" s="44"/>
      <c r="J272" s="45">
        <f t="shared" si="112"/>
        <v>394</v>
      </c>
      <c r="K272" s="74">
        <f t="shared" si="85"/>
        <v>1.6677954622417879E-2</v>
      </c>
      <c r="L272" s="69"/>
    </row>
    <row r="273" spans="1:12" ht="12.75" customHeight="1" x14ac:dyDescent="0.2">
      <c r="A273" s="34"/>
      <c r="B273" s="13"/>
      <c r="C273" s="13"/>
      <c r="D273" s="17"/>
      <c r="E273" s="17"/>
      <c r="F273" s="17"/>
      <c r="G273" s="17"/>
      <c r="H273" s="57"/>
      <c r="I273" s="57"/>
      <c r="J273" s="45"/>
      <c r="K273" s="74"/>
      <c r="L273" s="69"/>
    </row>
    <row r="274" spans="1:12" ht="12.75" customHeight="1" x14ac:dyDescent="0.2">
      <c r="A274" s="8" t="s">
        <v>119</v>
      </c>
      <c r="B274" s="20">
        <f>SUM(B275:B278)</f>
        <v>29959</v>
      </c>
      <c r="C274" s="20">
        <f t="shared" ref="C274:J274" si="113">SUM(C275:C278)</f>
        <v>0</v>
      </c>
      <c r="D274" s="20">
        <f t="shared" si="113"/>
        <v>29959</v>
      </c>
      <c r="E274" s="20">
        <f t="shared" si="113"/>
        <v>1551</v>
      </c>
      <c r="F274" s="20">
        <f t="shared" si="113"/>
        <v>0</v>
      </c>
      <c r="G274" s="20">
        <f t="shared" si="113"/>
        <v>1551</v>
      </c>
      <c r="H274" s="58">
        <f t="shared" si="113"/>
        <v>750</v>
      </c>
      <c r="I274" s="58">
        <f t="shared" si="113"/>
        <v>0</v>
      </c>
      <c r="J274" s="58">
        <f t="shared" si="113"/>
        <v>750</v>
      </c>
      <c r="K274" s="74">
        <f t="shared" si="85"/>
        <v>0.48355899419729209</v>
      </c>
      <c r="L274" s="69"/>
    </row>
    <row r="275" spans="1:12" ht="12.75" customHeight="1" x14ac:dyDescent="0.2">
      <c r="A275" s="11" t="s">
        <v>306</v>
      </c>
      <c r="B275" s="13"/>
      <c r="C275" s="13"/>
      <c r="D275" s="13"/>
      <c r="E275" s="13">
        <v>197</v>
      </c>
      <c r="F275" s="13"/>
      <c r="G275" s="17">
        <f>SUM(E275:F275)</f>
        <v>197</v>
      </c>
      <c r="H275" s="44">
        <v>197</v>
      </c>
      <c r="I275" s="44"/>
      <c r="J275" s="45">
        <f t="shared" ref="J275:J276" si="114">SUM(H275:I275)</f>
        <v>197</v>
      </c>
      <c r="K275" s="74">
        <f t="shared" si="85"/>
        <v>1</v>
      </c>
      <c r="L275" s="69"/>
    </row>
    <row r="276" spans="1:12" ht="12.75" customHeight="1" x14ac:dyDescent="0.2">
      <c r="A276" s="11" t="s">
        <v>120</v>
      </c>
      <c r="B276" s="13">
        <v>800</v>
      </c>
      <c r="C276" s="13"/>
      <c r="D276" s="17">
        <f>SUM(B276:C276)</f>
        <v>800</v>
      </c>
      <c r="E276" s="17">
        <v>800</v>
      </c>
      <c r="F276" s="17"/>
      <c r="G276" s="17">
        <f>SUM(E276:F276)</f>
        <v>800</v>
      </c>
      <c r="H276" s="44"/>
      <c r="I276" s="44"/>
      <c r="J276" s="45">
        <f t="shared" si="114"/>
        <v>0</v>
      </c>
      <c r="K276" s="74">
        <f t="shared" si="85"/>
        <v>0</v>
      </c>
      <c r="L276" s="69"/>
    </row>
    <row r="277" spans="1:12" ht="12.75" customHeight="1" x14ac:dyDescent="0.2">
      <c r="A277" s="11" t="s">
        <v>174</v>
      </c>
      <c r="B277" s="13">
        <v>29159</v>
      </c>
      <c r="C277" s="13"/>
      <c r="D277" s="17">
        <f>SUM(B277:C277)</f>
        <v>29159</v>
      </c>
      <c r="E277" s="17">
        <v>0</v>
      </c>
      <c r="F277" s="17"/>
      <c r="G277" s="17">
        <f>SUM(E277:F277)</f>
        <v>0</v>
      </c>
      <c r="H277" s="44"/>
      <c r="I277" s="44"/>
      <c r="J277" s="45">
        <f t="shared" ref="J277:J278" si="115">SUM(H277:I277)</f>
        <v>0</v>
      </c>
      <c r="K277" s="74"/>
      <c r="L277" s="69"/>
    </row>
    <row r="278" spans="1:12" ht="12.75" customHeight="1" x14ac:dyDescent="0.2">
      <c r="A278" s="11" t="s">
        <v>294</v>
      </c>
      <c r="B278" s="13"/>
      <c r="C278" s="13"/>
      <c r="D278" s="17"/>
      <c r="E278" s="17">
        <v>554</v>
      </c>
      <c r="F278" s="17"/>
      <c r="G278" s="17">
        <f>SUM(E278:F278)</f>
        <v>554</v>
      </c>
      <c r="H278" s="44">
        <v>553</v>
      </c>
      <c r="I278" s="44"/>
      <c r="J278" s="45">
        <f t="shared" si="115"/>
        <v>553</v>
      </c>
      <c r="K278" s="74">
        <f t="shared" si="85"/>
        <v>0.99819494584837543</v>
      </c>
      <c r="L278" s="69"/>
    </row>
    <row r="279" spans="1:12" ht="12.75" customHeight="1" x14ac:dyDescent="0.2">
      <c r="A279" s="34"/>
      <c r="B279" s="13"/>
      <c r="C279" s="13"/>
      <c r="D279" s="17"/>
      <c r="E279" s="17"/>
      <c r="F279" s="17"/>
      <c r="G279" s="17"/>
      <c r="H279" s="13"/>
      <c r="I279" s="13"/>
      <c r="J279" s="17"/>
      <c r="K279" s="74"/>
    </row>
    <row r="280" spans="1:12" ht="12.75" customHeight="1" x14ac:dyDescent="0.2">
      <c r="A280" s="35" t="s">
        <v>94</v>
      </c>
      <c r="B280" s="20">
        <f t="shared" ref="B280:J280" si="116">SUM(B281:B281)</f>
        <v>400</v>
      </c>
      <c r="C280" s="20">
        <f t="shared" si="116"/>
        <v>0</v>
      </c>
      <c r="D280" s="20">
        <f t="shared" si="116"/>
        <v>400</v>
      </c>
      <c r="E280" s="20">
        <f t="shared" si="116"/>
        <v>400</v>
      </c>
      <c r="F280" s="20">
        <f t="shared" si="116"/>
        <v>0</v>
      </c>
      <c r="G280" s="20">
        <f t="shared" si="116"/>
        <v>400</v>
      </c>
      <c r="H280" s="20">
        <f t="shared" si="116"/>
        <v>350</v>
      </c>
      <c r="I280" s="20">
        <f t="shared" si="116"/>
        <v>0</v>
      </c>
      <c r="J280" s="20">
        <f t="shared" si="116"/>
        <v>350</v>
      </c>
      <c r="K280" s="74">
        <f t="shared" si="85"/>
        <v>0.875</v>
      </c>
    </row>
    <row r="281" spans="1:12" ht="12.75" customHeight="1" x14ac:dyDescent="0.2">
      <c r="A281" s="34" t="s">
        <v>185</v>
      </c>
      <c r="B281" s="13">
        <v>400</v>
      </c>
      <c r="C281" s="13"/>
      <c r="D281" s="17">
        <f>SUM(B281:C281)</f>
        <v>400</v>
      </c>
      <c r="E281" s="17">
        <v>400</v>
      </c>
      <c r="F281" s="17"/>
      <c r="G281" s="17">
        <f>SUM(E281:F281)</f>
        <v>400</v>
      </c>
      <c r="H281" s="39">
        <v>350</v>
      </c>
      <c r="I281" s="39"/>
      <c r="J281" s="15">
        <f t="shared" ref="J281" si="117">SUM(H281:I281)</f>
        <v>350</v>
      </c>
      <c r="K281" s="74">
        <f t="shared" si="85"/>
        <v>0.875</v>
      </c>
    </row>
    <row r="282" spans="1:12" ht="12.75" customHeight="1" x14ac:dyDescent="0.2">
      <c r="A282" s="34"/>
      <c r="B282" s="13"/>
      <c r="C282" s="13"/>
      <c r="D282" s="17"/>
      <c r="E282" s="17"/>
      <c r="F282" s="17"/>
      <c r="G282" s="17"/>
      <c r="H282" s="13"/>
      <c r="I282" s="13"/>
      <c r="J282" s="17"/>
      <c r="K282" s="74"/>
    </row>
    <row r="283" spans="1:12" ht="12.75" customHeight="1" x14ac:dyDescent="0.2">
      <c r="A283" s="32" t="s">
        <v>90</v>
      </c>
      <c r="B283" s="32">
        <f>SUM(B284:B287)</f>
        <v>20299</v>
      </c>
      <c r="C283" s="32">
        <f t="shared" ref="C283:I283" si="118">SUM(C284:C287)</f>
        <v>0</v>
      </c>
      <c r="D283" s="32">
        <f t="shared" si="118"/>
        <v>20299</v>
      </c>
      <c r="E283" s="32">
        <f t="shared" si="118"/>
        <v>1520</v>
      </c>
      <c r="F283" s="32">
        <f t="shared" si="118"/>
        <v>0</v>
      </c>
      <c r="G283" s="32">
        <f t="shared" si="118"/>
        <v>1520</v>
      </c>
      <c r="H283" s="32">
        <f t="shared" si="118"/>
        <v>699</v>
      </c>
      <c r="I283" s="32">
        <f t="shared" si="118"/>
        <v>0</v>
      </c>
      <c r="J283" s="32">
        <f>SUM(J284:J287)</f>
        <v>699</v>
      </c>
      <c r="K283" s="74">
        <f t="shared" si="85"/>
        <v>0.45986842105263159</v>
      </c>
    </row>
    <row r="284" spans="1:12" ht="12.75" customHeight="1" x14ac:dyDescent="0.2">
      <c r="A284" s="17" t="s">
        <v>114</v>
      </c>
      <c r="B284" s="17">
        <v>699</v>
      </c>
      <c r="C284" s="17"/>
      <c r="D284" s="17">
        <f>SUM(B284:C284)</f>
        <v>699</v>
      </c>
      <c r="E284" s="17">
        <v>699</v>
      </c>
      <c r="F284" s="17"/>
      <c r="G284" s="17">
        <f>SUM(E284:F284)</f>
        <v>699</v>
      </c>
      <c r="H284" s="39">
        <v>699</v>
      </c>
      <c r="I284" s="39"/>
      <c r="J284" s="15">
        <f t="shared" ref="J284" si="119">SUM(H284:I284)</f>
        <v>699</v>
      </c>
      <c r="K284" s="74">
        <f t="shared" si="85"/>
        <v>1</v>
      </c>
    </row>
    <row r="285" spans="1:12" ht="12.75" customHeight="1" x14ac:dyDescent="0.2">
      <c r="A285" s="17" t="s">
        <v>132</v>
      </c>
      <c r="B285" s="17">
        <v>15000</v>
      </c>
      <c r="C285" s="17"/>
      <c r="D285" s="17">
        <f>SUM(B285:C285)</f>
        <v>15000</v>
      </c>
      <c r="E285" s="17">
        <v>0</v>
      </c>
      <c r="F285" s="17"/>
      <c r="G285" s="17">
        <f t="shared" ref="G285:G287" si="120">SUM(E285:F285)</f>
        <v>0</v>
      </c>
      <c r="H285" s="39"/>
      <c r="I285" s="39"/>
      <c r="J285" s="15">
        <f t="shared" ref="J285:J287" si="121">SUM(H285:I285)</f>
        <v>0</v>
      </c>
      <c r="K285" s="74"/>
    </row>
    <row r="286" spans="1:12" ht="12.75" customHeight="1" x14ac:dyDescent="0.2">
      <c r="A286" s="17" t="s">
        <v>177</v>
      </c>
      <c r="B286" s="17">
        <v>4000</v>
      </c>
      <c r="C286" s="17"/>
      <c r="D286" s="17">
        <f>SUM(B286:C286)</f>
        <v>4000</v>
      </c>
      <c r="E286" s="17">
        <v>0</v>
      </c>
      <c r="F286" s="17"/>
      <c r="G286" s="17">
        <f t="shared" si="120"/>
        <v>0</v>
      </c>
      <c r="H286" s="39"/>
      <c r="I286" s="39"/>
      <c r="J286" s="15">
        <f t="shared" si="121"/>
        <v>0</v>
      </c>
      <c r="K286" s="74"/>
    </row>
    <row r="287" spans="1:12" ht="12.75" customHeight="1" x14ac:dyDescent="0.2">
      <c r="A287" s="17" t="s">
        <v>178</v>
      </c>
      <c r="B287" s="17">
        <v>600</v>
      </c>
      <c r="C287" s="17"/>
      <c r="D287" s="17">
        <f>SUM(B287:C287)</f>
        <v>600</v>
      </c>
      <c r="E287" s="17">
        <v>821</v>
      </c>
      <c r="F287" s="17"/>
      <c r="G287" s="17">
        <f t="shared" si="120"/>
        <v>821</v>
      </c>
      <c r="H287" s="39"/>
      <c r="I287" s="39"/>
      <c r="J287" s="15">
        <f t="shared" si="121"/>
        <v>0</v>
      </c>
      <c r="K287" s="74">
        <f t="shared" ref="K287:K320" si="122">SUM(J287/G287)</f>
        <v>0</v>
      </c>
    </row>
    <row r="288" spans="1:12" ht="12.75" customHeight="1" x14ac:dyDescent="0.2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74"/>
    </row>
    <row r="289" spans="1:11" ht="12.75" customHeight="1" x14ac:dyDescent="0.2">
      <c r="A289" s="32" t="s">
        <v>95</v>
      </c>
      <c r="B289" s="32">
        <f t="shared" ref="B289:J289" si="123">SUM(B290)</f>
        <v>699</v>
      </c>
      <c r="C289" s="32">
        <f t="shared" si="123"/>
        <v>0</v>
      </c>
      <c r="D289" s="32">
        <f t="shared" si="123"/>
        <v>699</v>
      </c>
      <c r="E289" s="32">
        <f t="shared" si="123"/>
        <v>699</v>
      </c>
      <c r="F289" s="32">
        <f t="shared" si="123"/>
        <v>0</v>
      </c>
      <c r="G289" s="32">
        <f t="shared" si="123"/>
        <v>699</v>
      </c>
      <c r="H289" s="32">
        <f t="shared" si="123"/>
        <v>699</v>
      </c>
      <c r="I289" s="32">
        <f t="shared" si="123"/>
        <v>0</v>
      </c>
      <c r="J289" s="32">
        <f t="shared" si="123"/>
        <v>699</v>
      </c>
      <c r="K289" s="74">
        <f t="shared" si="122"/>
        <v>1</v>
      </c>
    </row>
    <row r="290" spans="1:11" ht="12.75" customHeight="1" x14ac:dyDescent="0.2">
      <c r="A290" s="17" t="s">
        <v>114</v>
      </c>
      <c r="B290" s="17">
        <v>699</v>
      </c>
      <c r="C290" s="17"/>
      <c r="D290" s="17">
        <f>SUM(B290:C290)</f>
        <v>699</v>
      </c>
      <c r="E290" s="17">
        <v>699</v>
      </c>
      <c r="F290" s="17"/>
      <c r="G290" s="17">
        <f>SUM(E290:F290)</f>
        <v>699</v>
      </c>
      <c r="H290" s="39">
        <v>699</v>
      </c>
      <c r="I290" s="39"/>
      <c r="J290" s="15">
        <f t="shared" ref="J290" si="124">SUM(H290:I290)</f>
        <v>699</v>
      </c>
      <c r="K290" s="74">
        <f t="shared" si="122"/>
        <v>1</v>
      </c>
    </row>
    <row r="291" spans="1:11" ht="12.75" customHeight="1" x14ac:dyDescent="0.2">
      <c r="A291" s="34"/>
      <c r="B291" s="13"/>
      <c r="C291" s="13"/>
      <c r="D291" s="17"/>
      <c r="E291" s="17"/>
      <c r="F291" s="17"/>
      <c r="G291" s="17"/>
      <c r="H291" s="13"/>
      <c r="I291" s="13"/>
      <c r="J291" s="17"/>
      <c r="K291" s="74"/>
    </row>
    <row r="292" spans="1:11" ht="12.75" customHeight="1" x14ac:dyDescent="0.2">
      <c r="A292" s="35" t="s">
        <v>36</v>
      </c>
      <c r="B292" s="20">
        <f>SUM(B293:B302)</f>
        <v>100133</v>
      </c>
      <c r="C292" s="20">
        <f t="shared" ref="C292:I292" si="125">SUM(C293:C302)</f>
        <v>0</v>
      </c>
      <c r="D292" s="20">
        <f t="shared" si="125"/>
        <v>100133</v>
      </c>
      <c r="E292" s="20">
        <f t="shared" si="125"/>
        <v>40020</v>
      </c>
      <c r="F292" s="20">
        <f t="shared" si="125"/>
        <v>0</v>
      </c>
      <c r="G292" s="20">
        <f t="shared" si="125"/>
        <v>40020</v>
      </c>
      <c r="H292" s="20">
        <f t="shared" si="125"/>
        <v>39649</v>
      </c>
      <c r="I292" s="20">
        <f t="shared" si="125"/>
        <v>0</v>
      </c>
      <c r="J292" s="20">
        <f>SUM(J293:J302)</f>
        <v>39649</v>
      </c>
      <c r="K292" s="74">
        <f t="shared" si="122"/>
        <v>0.99072963518240875</v>
      </c>
    </row>
    <row r="293" spans="1:11" ht="12.75" customHeight="1" x14ac:dyDescent="0.2">
      <c r="A293" s="17" t="s">
        <v>218</v>
      </c>
      <c r="B293" s="17">
        <v>32245</v>
      </c>
      <c r="C293" s="17"/>
      <c r="D293" s="17">
        <f t="shared" ref="D293:D302" si="126">SUM(B293:C293)</f>
        <v>32245</v>
      </c>
      <c r="E293" s="17">
        <v>32245</v>
      </c>
      <c r="F293" s="17"/>
      <c r="G293" s="17">
        <f>SUM(E293:F293)</f>
        <v>32245</v>
      </c>
      <c r="H293" s="39">
        <v>32245</v>
      </c>
      <c r="I293" s="39"/>
      <c r="J293" s="15">
        <f t="shared" ref="J293" si="127">SUM(H293:I293)</f>
        <v>32245</v>
      </c>
      <c r="K293" s="74">
        <f t="shared" si="122"/>
        <v>1</v>
      </c>
    </row>
    <row r="294" spans="1:11" ht="12.75" customHeight="1" x14ac:dyDescent="0.2">
      <c r="A294" s="17" t="s">
        <v>233</v>
      </c>
      <c r="B294" s="17">
        <v>6036</v>
      </c>
      <c r="C294" s="17"/>
      <c r="D294" s="17">
        <f t="shared" si="126"/>
        <v>6036</v>
      </c>
      <c r="E294" s="17">
        <v>6036</v>
      </c>
      <c r="F294" s="17"/>
      <c r="G294" s="17">
        <f t="shared" ref="G294:G302" si="128">SUM(E294:F294)</f>
        <v>6036</v>
      </c>
      <c r="H294" s="39">
        <v>6035</v>
      </c>
      <c r="I294" s="39"/>
      <c r="J294" s="15">
        <f t="shared" ref="J294:J302" si="129">SUM(H294:I294)</f>
        <v>6035</v>
      </c>
      <c r="K294" s="74">
        <f t="shared" si="122"/>
        <v>0.99983432736911859</v>
      </c>
    </row>
    <row r="295" spans="1:11" ht="12.75" customHeight="1" x14ac:dyDescent="0.2">
      <c r="A295" s="17" t="s">
        <v>234</v>
      </c>
      <c r="B295" s="17">
        <v>772</v>
      </c>
      <c r="C295" s="17"/>
      <c r="D295" s="17">
        <f t="shared" si="126"/>
        <v>772</v>
      </c>
      <c r="E295" s="17">
        <v>772</v>
      </c>
      <c r="F295" s="17"/>
      <c r="G295" s="17">
        <f t="shared" si="128"/>
        <v>772</v>
      </c>
      <c r="H295" s="39">
        <v>772</v>
      </c>
      <c r="I295" s="39"/>
      <c r="J295" s="15">
        <f t="shared" si="129"/>
        <v>772</v>
      </c>
      <c r="K295" s="74">
        <f t="shared" si="122"/>
        <v>1</v>
      </c>
    </row>
    <row r="296" spans="1:11" ht="12.75" customHeight="1" x14ac:dyDescent="0.2">
      <c r="A296" s="17" t="s">
        <v>79</v>
      </c>
      <c r="B296" s="17">
        <v>1500</v>
      </c>
      <c r="C296" s="17"/>
      <c r="D296" s="17">
        <f t="shared" si="126"/>
        <v>1500</v>
      </c>
      <c r="E296" s="17">
        <v>0</v>
      </c>
      <c r="F296" s="17"/>
      <c r="G296" s="17">
        <f t="shared" si="128"/>
        <v>0</v>
      </c>
      <c r="H296" s="39"/>
      <c r="I296" s="39"/>
      <c r="J296" s="15">
        <f t="shared" si="129"/>
        <v>0</v>
      </c>
      <c r="K296" s="74"/>
    </row>
    <row r="297" spans="1:11" ht="12.75" customHeight="1" x14ac:dyDescent="0.2">
      <c r="A297" s="17" t="s">
        <v>127</v>
      </c>
      <c r="B297" s="17">
        <v>28500</v>
      </c>
      <c r="C297" s="17"/>
      <c r="D297" s="17">
        <f t="shared" si="126"/>
        <v>28500</v>
      </c>
      <c r="E297" s="17">
        <v>318</v>
      </c>
      <c r="F297" s="17"/>
      <c r="G297" s="17">
        <f t="shared" si="128"/>
        <v>318</v>
      </c>
      <c r="H297" s="39">
        <v>318</v>
      </c>
      <c r="I297" s="39"/>
      <c r="J297" s="15">
        <f t="shared" si="129"/>
        <v>318</v>
      </c>
      <c r="K297" s="74">
        <f t="shared" si="122"/>
        <v>1</v>
      </c>
    </row>
    <row r="298" spans="1:11" ht="12.75" customHeight="1" x14ac:dyDescent="0.2">
      <c r="A298" s="17" t="s">
        <v>179</v>
      </c>
      <c r="B298" s="17">
        <v>2500</v>
      </c>
      <c r="C298" s="17"/>
      <c r="D298" s="17">
        <f t="shared" si="126"/>
        <v>2500</v>
      </c>
      <c r="E298" s="17">
        <v>0</v>
      </c>
      <c r="F298" s="17"/>
      <c r="G298" s="17">
        <f t="shared" si="128"/>
        <v>0</v>
      </c>
      <c r="H298" s="39"/>
      <c r="I298" s="39"/>
      <c r="J298" s="15">
        <f t="shared" si="129"/>
        <v>0</v>
      </c>
      <c r="K298" s="74"/>
    </row>
    <row r="299" spans="1:11" ht="12.75" customHeight="1" x14ac:dyDescent="0.2">
      <c r="A299" s="17" t="s">
        <v>128</v>
      </c>
      <c r="B299" s="17">
        <v>25700</v>
      </c>
      <c r="C299" s="17"/>
      <c r="D299" s="17">
        <f t="shared" si="126"/>
        <v>25700</v>
      </c>
      <c r="E299" s="17">
        <v>279</v>
      </c>
      <c r="F299" s="17"/>
      <c r="G299" s="17">
        <f t="shared" si="128"/>
        <v>279</v>
      </c>
      <c r="H299" s="39">
        <v>279</v>
      </c>
      <c r="I299" s="39"/>
      <c r="J299" s="15">
        <f t="shared" si="129"/>
        <v>279</v>
      </c>
      <c r="K299" s="74">
        <f t="shared" si="122"/>
        <v>1</v>
      </c>
    </row>
    <row r="300" spans="1:11" ht="12.75" customHeight="1" x14ac:dyDescent="0.2">
      <c r="A300" s="17" t="s">
        <v>164</v>
      </c>
      <c r="B300" s="17">
        <v>370</v>
      </c>
      <c r="C300" s="17"/>
      <c r="D300" s="17">
        <f t="shared" si="126"/>
        <v>370</v>
      </c>
      <c r="E300" s="17">
        <v>370</v>
      </c>
      <c r="F300" s="17"/>
      <c r="G300" s="17">
        <f t="shared" si="128"/>
        <v>370</v>
      </c>
      <c r="H300" s="39"/>
      <c r="I300" s="39"/>
      <c r="J300" s="15">
        <f t="shared" si="129"/>
        <v>0</v>
      </c>
      <c r="K300" s="74">
        <f t="shared" si="122"/>
        <v>0</v>
      </c>
    </row>
    <row r="301" spans="1:11" ht="12.75" customHeight="1" x14ac:dyDescent="0.2">
      <c r="A301" s="17" t="s">
        <v>213</v>
      </c>
      <c r="B301" s="17">
        <v>1110</v>
      </c>
      <c r="C301" s="17"/>
      <c r="D301" s="17">
        <f t="shared" si="126"/>
        <v>1110</v>
      </c>
      <c r="E301" s="17">
        <v>0</v>
      </c>
      <c r="F301" s="17"/>
      <c r="G301" s="17">
        <f t="shared" si="128"/>
        <v>0</v>
      </c>
      <c r="H301" s="39"/>
      <c r="I301" s="39"/>
      <c r="J301" s="15">
        <f t="shared" si="129"/>
        <v>0</v>
      </c>
      <c r="K301" s="74"/>
    </row>
    <row r="302" spans="1:11" ht="12.75" customHeight="1" x14ac:dyDescent="0.2">
      <c r="A302" s="17" t="s">
        <v>165</v>
      </c>
      <c r="B302" s="17">
        <v>1400</v>
      </c>
      <c r="C302" s="17"/>
      <c r="D302" s="17">
        <f t="shared" si="126"/>
        <v>1400</v>
      </c>
      <c r="E302" s="17">
        <v>0</v>
      </c>
      <c r="F302" s="17"/>
      <c r="G302" s="17">
        <f t="shared" si="128"/>
        <v>0</v>
      </c>
      <c r="H302" s="39"/>
      <c r="I302" s="39"/>
      <c r="J302" s="15">
        <f t="shared" si="129"/>
        <v>0</v>
      </c>
      <c r="K302" s="74"/>
    </row>
    <row r="303" spans="1:11" ht="12.75" customHeight="1" x14ac:dyDescent="0.2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74"/>
    </row>
    <row r="304" spans="1:11" ht="12.75" customHeight="1" x14ac:dyDescent="0.2">
      <c r="A304" s="23" t="s">
        <v>12</v>
      </c>
      <c r="B304" s="9">
        <f>SUM(B305:B321)</f>
        <v>20621</v>
      </c>
      <c r="C304" s="9">
        <f t="shared" ref="C304:I304" si="130">SUM(C305:C321)</f>
        <v>0</v>
      </c>
      <c r="D304" s="9">
        <f t="shared" si="130"/>
        <v>20621</v>
      </c>
      <c r="E304" s="9">
        <f t="shared" si="130"/>
        <v>12438</v>
      </c>
      <c r="F304" s="9">
        <f t="shared" si="130"/>
        <v>309</v>
      </c>
      <c r="G304" s="9">
        <f t="shared" si="130"/>
        <v>12747</v>
      </c>
      <c r="H304" s="9">
        <f t="shared" si="130"/>
        <v>10901</v>
      </c>
      <c r="I304" s="9">
        <f t="shared" si="130"/>
        <v>350</v>
      </c>
      <c r="J304" s="9">
        <f>SUM(J305:J321)</f>
        <v>11251</v>
      </c>
      <c r="K304" s="74">
        <f t="shared" si="122"/>
        <v>0.88263905232603745</v>
      </c>
    </row>
    <row r="305" spans="1:14" ht="12.75" customHeight="1" x14ac:dyDescent="0.2">
      <c r="A305" s="11" t="s">
        <v>19</v>
      </c>
      <c r="B305" s="12"/>
      <c r="C305" s="12"/>
      <c r="D305" s="12"/>
      <c r="E305" s="12">
        <v>3386</v>
      </c>
      <c r="F305" s="12"/>
      <c r="G305" s="12">
        <f>SUM(E305:F305)</f>
        <v>3386</v>
      </c>
      <c r="H305" s="39">
        <v>3386</v>
      </c>
      <c r="I305" s="39"/>
      <c r="J305" s="15">
        <f t="shared" ref="J305:J307" si="131">SUM(H305:I305)</f>
        <v>3386</v>
      </c>
      <c r="K305" s="74">
        <f t="shared" si="122"/>
        <v>1</v>
      </c>
      <c r="L305" s="69"/>
    </row>
    <row r="306" spans="1:14" ht="12.75" customHeight="1" x14ac:dyDescent="0.2">
      <c r="A306" s="45" t="s">
        <v>181</v>
      </c>
      <c r="B306" s="12">
        <v>500</v>
      </c>
      <c r="C306" s="12"/>
      <c r="D306" s="12">
        <f>SUM(B306:C306)</f>
        <v>500</v>
      </c>
      <c r="E306" s="12">
        <v>500</v>
      </c>
      <c r="F306" s="12"/>
      <c r="G306" s="12">
        <f t="shared" ref="G306:G320" si="132">SUM(E306:F306)</f>
        <v>500</v>
      </c>
      <c r="H306" s="39"/>
      <c r="I306" s="39"/>
      <c r="J306" s="15">
        <f t="shared" si="131"/>
        <v>0</v>
      </c>
      <c r="K306" s="74">
        <f t="shared" si="122"/>
        <v>0</v>
      </c>
    </row>
    <row r="307" spans="1:14" ht="12.75" customHeight="1" x14ac:dyDescent="0.2">
      <c r="A307" s="45" t="s">
        <v>138</v>
      </c>
      <c r="B307" s="12"/>
      <c r="C307" s="12"/>
      <c r="D307" s="12"/>
      <c r="E307" s="12">
        <v>457</v>
      </c>
      <c r="F307" s="12"/>
      <c r="G307" s="12">
        <f t="shared" si="132"/>
        <v>457</v>
      </c>
      <c r="H307" s="39">
        <v>457</v>
      </c>
      <c r="I307" s="39"/>
      <c r="J307" s="15">
        <f t="shared" si="131"/>
        <v>457</v>
      </c>
      <c r="K307" s="74">
        <f t="shared" si="122"/>
        <v>1</v>
      </c>
    </row>
    <row r="308" spans="1:14" ht="12.75" customHeight="1" x14ac:dyDescent="0.2">
      <c r="A308" s="45" t="s">
        <v>75</v>
      </c>
      <c r="B308" s="13">
        <v>3700</v>
      </c>
      <c r="C308" s="20"/>
      <c r="D308" s="13">
        <f t="shared" ref="D308:D316" si="133">SUM(B308:C308)</f>
        <v>3700</v>
      </c>
      <c r="E308" s="13">
        <v>216</v>
      </c>
      <c r="F308" s="13"/>
      <c r="G308" s="12">
        <f t="shared" si="132"/>
        <v>216</v>
      </c>
      <c r="H308" s="39">
        <v>216</v>
      </c>
      <c r="I308" s="39"/>
      <c r="J308" s="15">
        <f t="shared" ref="J308:J318" si="134">SUM(H308:I308)</f>
        <v>216</v>
      </c>
      <c r="K308" s="74">
        <f t="shared" si="122"/>
        <v>1</v>
      </c>
    </row>
    <row r="309" spans="1:14" ht="12.75" customHeight="1" x14ac:dyDescent="0.2">
      <c r="A309" s="45" t="s">
        <v>45</v>
      </c>
      <c r="B309" s="13">
        <v>7350</v>
      </c>
      <c r="C309" s="20"/>
      <c r="D309" s="13">
        <f t="shared" si="133"/>
        <v>7350</v>
      </c>
      <c r="E309" s="13">
        <v>977</v>
      </c>
      <c r="F309" s="13"/>
      <c r="G309" s="12">
        <f t="shared" si="132"/>
        <v>977</v>
      </c>
      <c r="H309" s="39">
        <v>977</v>
      </c>
      <c r="I309" s="39"/>
      <c r="J309" s="15">
        <f t="shared" si="134"/>
        <v>977</v>
      </c>
      <c r="K309" s="74">
        <f t="shared" si="122"/>
        <v>1</v>
      </c>
    </row>
    <row r="310" spans="1:14" ht="12.75" customHeight="1" x14ac:dyDescent="0.2">
      <c r="A310" s="15" t="s">
        <v>73</v>
      </c>
      <c r="B310" s="13"/>
      <c r="C310" s="20"/>
      <c r="D310" s="13"/>
      <c r="E310" s="13">
        <v>711</v>
      </c>
      <c r="F310" s="13"/>
      <c r="G310" s="12">
        <f t="shared" si="132"/>
        <v>711</v>
      </c>
      <c r="H310" s="39">
        <v>710</v>
      </c>
      <c r="I310" s="39"/>
      <c r="J310" s="15">
        <f t="shared" si="134"/>
        <v>710</v>
      </c>
      <c r="K310" s="74">
        <f t="shared" si="122"/>
        <v>0.99859353023909991</v>
      </c>
    </row>
    <row r="311" spans="1:14" ht="12.75" customHeight="1" x14ac:dyDescent="0.2">
      <c r="A311" s="45" t="s">
        <v>43</v>
      </c>
      <c r="B311" s="12">
        <v>8301</v>
      </c>
      <c r="C311" s="12"/>
      <c r="D311" s="12">
        <f t="shared" si="133"/>
        <v>8301</v>
      </c>
      <c r="E311" s="12">
        <v>2741</v>
      </c>
      <c r="F311" s="12">
        <v>309</v>
      </c>
      <c r="G311" s="12">
        <f t="shared" si="132"/>
        <v>3050</v>
      </c>
      <c r="H311" s="39">
        <v>2700</v>
      </c>
      <c r="I311" s="39">
        <v>350</v>
      </c>
      <c r="J311" s="15">
        <f t="shared" si="134"/>
        <v>3050</v>
      </c>
      <c r="K311" s="74">
        <f t="shared" si="122"/>
        <v>1</v>
      </c>
    </row>
    <row r="312" spans="1:14" ht="12.75" customHeight="1" x14ac:dyDescent="0.2">
      <c r="A312" s="45" t="s">
        <v>262</v>
      </c>
      <c r="B312" s="12"/>
      <c r="C312" s="12"/>
      <c r="D312" s="12"/>
      <c r="E312" s="12">
        <v>248</v>
      </c>
      <c r="F312" s="12"/>
      <c r="G312" s="12">
        <f t="shared" si="132"/>
        <v>248</v>
      </c>
      <c r="H312" s="39">
        <v>248</v>
      </c>
      <c r="I312" s="39"/>
      <c r="J312" s="15">
        <f t="shared" si="134"/>
        <v>248</v>
      </c>
      <c r="K312" s="74">
        <f t="shared" si="122"/>
        <v>1</v>
      </c>
    </row>
    <row r="313" spans="1:14" ht="12.75" customHeight="1" x14ac:dyDescent="0.2">
      <c r="A313" s="45" t="s">
        <v>193</v>
      </c>
      <c r="B313" s="12">
        <v>400</v>
      </c>
      <c r="C313" s="12"/>
      <c r="D313" s="12">
        <f t="shared" si="133"/>
        <v>400</v>
      </c>
      <c r="E313" s="12">
        <v>0</v>
      </c>
      <c r="F313" s="12"/>
      <c r="G313" s="12">
        <f t="shared" si="132"/>
        <v>0</v>
      </c>
      <c r="H313" s="39"/>
      <c r="I313" s="39"/>
      <c r="J313" s="15">
        <f t="shared" si="134"/>
        <v>0</v>
      </c>
      <c r="K313" s="74"/>
    </row>
    <row r="314" spans="1:14" ht="12.75" customHeight="1" x14ac:dyDescent="0.2">
      <c r="A314" s="46" t="s">
        <v>94</v>
      </c>
      <c r="B314" s="12">
        <v>320</v>
      </c>
      <c r="C314" s="12"/>
      <c r="D314" s="12">
        <f t="shared" si="133"/>
        <v>320</v>
      </c>
      <c r="E314" s="12">
        <v>644</v>
      </c>
      <c r="F314" s="12"/>
      <c r="G314" s="12">
        <f t="shared" si="132"/>
        <v>644</v>
      </c>
      <c r="H314" s="39"/>
      <c r="I314" s="39"/>
      <c r="J314" s="15">
        <f t="shared" si="134"/>
        <v>0</v>
      </c>
      <c r="K314" s="74">
        <f t="shared" si="122"/>
        <v>0</v>
      </c>
    </row>
    <row r="315" spans="1:14" ht="12.75" customHeight="1" x14ac:dyDescent="0.2">
      <c r="A315" s="46" t="s">
        <v>280</v>
      </c>
      <c r="B315" s="12"/>
      <c r="C315" s="12"/>
      <c r="D315" s="12"/>
      <c r="E315" s="12">
        <v>400</v>
      </c>
      <c r="F315" s="12"/>
      <c r="G315" s="12">
        <f t="shared" si="132"/>
        <v>400</v>
      </c>
      <c r="H315" s="39">
        <v>48</v>
      </c>
      <c r="I315" s="39"/>
      <c r="J315" s="15">
        <f t="shared" si="134"/>
        <v>48</v>
      </c>
      <c r="K315" s="74">
        <f t="shared" si="122"/>
        <v>0.12</v>
      </c>
    </row>
    <row r="316" spans="1:14" ht="12.75" customHeight="1" x14ac:dyDescent="0.2">
      <c r="A316" s="45" t="s">
        <v>246</v>
      </c>
      <c r="B316" s="12">
        <v>50</v>
      </c>
      <c r="C316" s="12"/>
      <c r="D316" s="12">
        <f t="shared" si="133"/>
        <v>50</v>
      </c>
      <c r="E316" s="12">
        <v>133</v>
      </c>
      <c r="F316" s="12"/>
      <c r="G316" s="12">
        <f t="shared" si="132"/>
        <v>133</v>
      </c>
      <c r="H316" s="39">
        <v>139</v>
      </c>
      <c r="I316" s="39"/>
      <c r="J316" s="15">
        <f t="shared" si="134"/>
        <v>139</v>
      </c>
      <c r="K316" s="74">
        <f t="shared" si="122"/>
        <v>1.0451127819548873</v>
      </c>
    </row>
    <row r="317" spans="1:14" ht="12.75" customHeight="1" x14ac:dyDescent="0.2">
      <c r="A317" s="45" t="s">
        <v>307</v>
      </c>
      <c r="B317" s="12"/>
      <c r="C317" s="12"/>
      <c r="D317" s="12"/>
      <c r="E317" s="12">
        <v>1591</v>
      </c>
      <c r="F317" s="12"/>
      <c r="G317" s="12">
        <f t="shared" si="132"/>
        <v>1591</v>
      </c>
      <c r="H317" s="39">
        <v>1591</v>
      </c>
      <c r="I317" s="39"/>
      <c r="J317" s="15">
        <f t="shared" si="134"/>
        <v>1591</v>
      </c>
      <c r="K317" s="74">
        <f t="shared" si="122"/>
        <v>1</v>
      </c>
    </row>
    <row r="318" spans="1:14" ht="12.75" customHeight="1" x14ac:dyDescent="0.2">
      <c r="A318" s="45" t="s">
        <v>308</v>
      </c>
      <c r="B318" s="12"/>
      <c r="C318" s="12"/>
      <c r="D318" s="12"/>
      <c r="E318" s="12">
        <v>95</v>
      </c>
      <c r="F318" s="12"/>
      <c r="G318" s="12">
        <f t="shared" si="132"/>
        <v>95</v>
      </c>
      <c r="H318" s="39">
        <v>95</v>
      </c>
      <c r="I318" s="39"/>
      <c r="J318" s="15">
        <f t="shared" si="134"/>
        <v>95</v>
      </c>
      <c r="K318" s="74">
        <f t="shared" si="122"/>
        <v>1</v>
      </c>
    </row>
    <row r="319" spans="1:14" ht="12.75" customHeight="1" x14ac:dyDescent="0.2">
      <c r="A319" s="15" t="s">
        <v>263</v>
      </c>
      <c r="B319" s="12"/>
      <c r="C319" s="15"/>
      <c r="D319" s="12"/>
      <c r="E319" s="12">
        <v>183</v>
      </c>
      <c r="F319" s="12"/>
      <c r="G319" s="12">
        <f t="shared" si="132"/>
        <v>183</v>
      </c>
      <c r="H319" s="39">
        <v>167</v>
      </c>
      <c r="I319" s="39"/>
      <c r="J319" s="39">
        <f t="shared" ref="J319" si="135">SUM(H319:I319)</f>
        <v>167</v>
      </c>
      <c r="K319" s="74">
        <f t="shared" si="122"/>
        <v>0.91256830601092898</v>
      </c>
      <c r="N319" s="68"/>
    </row>
    <row r="320" spans="1:14" ht="12.75" customHeight="1" x14ac:dyDescent="0.2">
      <c r="A320" s="15" t="s">
        <v>255</v>
      </c>
      <c r="B320" s="12"/>
      <c r="C320" s="15"/>
      <c r="D320" s="17"/>
      <c r="E320" s="17">
        <v>156</v>
      </c>
      <c r="F320" s="17"/>
      <c r="G320" s="12">
        <f t="shared" si="132"/>
        <v>156</v>
      </c>
      <c r="H320" s="39">
        <v>167</v>
      </c>
      <c r="I320" s="39"/>
      <c r="J320" s="39">
        <f t="shared" ref="J320" si="136">SUM(H320:I320)</f>
        <v>167</v>
      </c>
      <c r="K320" s="74">
        <f t="shared" si="122"/>
        <v>1.0705128205128205</v>
      </c>
    </row>
    <row r="321" spans="1:11" ht="12.75" customHeight="1" x14ac:dyDescent="0.2">
      <c r="A321" s="15"/>
      <c r="B321" s="12"/>
      <c r="C321" s="15"/>
      <c r="D321" s="15"/>
      <c r="E321" s="15"/>
      <c r="F321" s="15"/>
      <c r="G321" s="15"/>
      <c r="H321" s="39"/>
      <c r="I321" s="39"/>
      <c r="J321" s="15"/>
      <c r="K321" s="10"/>
    </row>
    <row r="322" spans="1:11" ht="12.75" customHeight="1" x14ac:dyDescent="0.2">
      <c r="A322" s="83" t="s">
        <v>0</v>
      </c>
      <c r="B322" s="82" t="s">
        <v>267</v>
      </c>
      <c r="C322" s="82"/>
      <c r="D322" s="82"/>
      <c r="E322" s="79" t="s">
        <v>314</v>
      </c>
      <c r="F322" s="79"/>
      <c r="G322" s="79"/>
      <c r="H322" s="79" t="s">
        <v>312</v>
      </c>
      <c r="I322" s="79"/>
      <c r="J322" s="79"/>
      <c r="K322" s="76" t="s">
        <v>311</v>
      </c>
    </row>
    <row r="323" spans="1:11" ht="39" customHeight="1" x14ac:dyDescent="0.2">
      <c r="A323" s="83"/>
      <c r="B323" s="54" t="s">
        <v>4</v>
      </c>
      <c r="C323" s="54" t="s">
        <v>5</v>
      </c>
      <c r="D323" s="54" t="s">
        <v>249</v>
      </c>
      <c r="E323" s="59"/>
      <c r="F323" s="59"/>
      <c r="G323" s="59"/>
      <c r="H323" s="75" t="s">
        <v>4</v>
      </c>
      <c r="I323" s="75" t="s">
        <v>5</v>
      </c>
      <c r="J323" s="75" t="s">
        <v>313</v>
      </c>
      <c r="K323" s="76"/>
    </row>
    <row r="324" spans="1:11" ht="12.75" customHeight="1" x14ac:dyDescent="0.2">
      <c r="A324" s="52"/>
      <c r="B324" s="53"/>
      <c r="C324" s="53"/>
      <c r="D324" s="53"/>
      <c r="E324" s="53"/>
      <c r="F324" s="53"/>
      <c r="G324" s="53"/>
      <c r="H324" s="53"/>
      <c r="I324" s="53"/>
      <c r="J324" s="53"/>
      <c r="K324" s="10"/>
    </row>
    <row r="325" spans="1:11" s="2" customFormat="1" ht="15" customHeight="1" x14ac:dyDescent="0.2">
      <c r="A325" s="25" t="s">
        <v>13</v>
      </c>
      <c r="B325" s="26">
        <f t="shared" ref="B325:J325" si="137">SUM(B327,B331:B333)</f>
        <v>10530</v>
      </c>
      <c r="C325" s="26">
        <f t="shared" si="137"/>
        <v>0</v>
      </c>
      <c r="D325" s="26">
        <f t="shared" si="137"/>
        <v>10530</v>
      </c>
      <c r="E325" s="26">
        <f t="shared" si="137"/>
        <v>6702</v>
      </c>
      <c r="F325" s="26">
        <f t="shared" si="137"/>
        <v>0</v>
      </c>
      <c r="G325" s="26">
        <f t="shared" si="137"/>
        <v>6702</v>
      </c>
      <c r="H325" s="26">
        <f t="shared" si="137"/>
        <v>6617</v>
      </c>
      <c r="I325" s="26">
        <f t="shared" si="137"/>
        <v>0</v>
      </c>
      <c r="J325" s="26">
        <f t="shared" si="137"/>
        <v>6617</v>
      </c>
      <c r="K325" s="74">
        <f>SUM(J325/G325)</f>
        <v>0.98731721874067446</v>
      </c>
    </row>
    <row r="326" spans="1:11" s="2" customFormat="1" x14ac:dyDescent="0.2">
      <c r="A326" s="8" t="s">
        <v>32</v>
      </c>
      <c r="B326" s="9"/>
      <c r="C326" s="9"/>
      <c r="D326" s="9"/>
      <c r="E326" s="9"/>
      <c r="F326" s="9"/>
      <c r="G326" s="9"/>
      <c r="H326" s="9"/>
      <c r="I326" s="9"/>
      <c r="J326" s="9"/>
      <c r="K326" s="74"/>
    </row>
    <row r="327" spans="1:11" s="2" customFormat="1" x14ac:dyDescent="0.2">
      <c r="A327" s="38" t="s">
        <v>247</v>
      </c>
      <c r="B327" s="9">
        <f t="shared" ref="B327:J327" si="138">SUM(B328:B330)</f>
        <v>5680</v>
      </c>
      <c r="C327" s="9">
        <f t="shared" si="138"/>
        <v>0</v>
      </c>
      <c r="D327" s="9">
        <f t="shared" si="138"/>
        <v>5680</v>
      </c>
      <c r="E327" s="9">
        <f t="shared" si="138"/>
        <v>6326</v>
      </c>
      <c r="F327" s="9">
        <f t="shared" si="138"/>
        <v>0</v>
      </c>
      <c r="G327" s="9">
        <f t="shared" si="138"/>
        <v>6326</v>
      </c>
      <c r="H327" s="9">
        <f t="shared" si="138"/>
        <v>6242</v>
      </c>
      <c r="I327" s="9">
        <f t="shared" si="138"/>
        <v>0</v>
      </c>
      <c r="J327" s="9">
        <f t="shared" si="138"/>
        <v>6242</v>
      </c>
      <c r="K327" s="74">
        <f t="shared" ref="K327:K371" si="139">SUM(J327/G327)</f>
        <v>0.98672146696174523</v>
      </c>
    </row>
    <row r="328" spans="1:11" s="2" customFormat="1" x14ac:dyDescent="0.2">
      <c r="A328" s="46" t="s">
        <v>88</v>
      </c>
      <c r="B328" s="12">
        <v>3260</v>
      </c>
      <c r="C328" s="12"/>
      <c r="D328" s="12">
        <f t="shared" ref="D328:D329" si="140">SUM(B328:C328)</f>
        <v>3260</v>
      </c>
      <c r="E328" s="12">
        <v>4263</v>
      </c>
      <c r="F328" s="12"/>
      <c r="G328" s="12">
        <f>SUM(E328:F328)</f>
        <v>4263</v>
      </c>
      <c r="H328" s="39">
        <v>4262</v>
      </c>
      <c r="I328" s="39"/>
      <c r="J328" s="15">
        <f t="shared" ref="J328" si="141">SUM(H328:I328)</f>
        <v>4262</v>
      </c>
      <c r="K328" s="74">
        <f t="shared" si="139"/>
        <v>0.99976542341074359</v>
      </c>
    </row>
    <row r="329" spans="1:11" s="2" customFormat="1" x14ac:dyDescent="0.2">
      <c r="A329" s="46" t="s">
        <v>89</v>
      </c>
      <c r="B329" s="12">
        <v>2420</v>
      </c>
      <c r="C329" s="12"/>
      <c r="D329" s="12">
        <f t="shared" si="140"/>
        <v>2420</v>
      </c>
      <c r="E329" s="12">
        <v>2063</v>
      </c>
      <c r="F329" s="12"/>
      <c r="G329" s="12">
        <f t="shared" ref="G329:G333" si="142">SUM(E329:F329)</f>
        <v>2063</v>
      </c>
      <c r="H329" s="39">
        <v>1980</v>
      </c>
      <c r="I329" s="39"/>
      <c r="J329" s="15">
        <f t="shared" ref="J329" si="143">SUM(H329:I329)</f>
        <v>1980</v>
      </c>
      <c r="K329" s="74">
        <f t="shared" si="139"/>
        <v>0.95976732913233154</v>
      </c>
    </row>
    <row r="330" spans="1:11" s="2" customFormat="1" x14ac:dyDescent="0.2">
      <c r="A330" s="11"/>
      <c r="B330" s="12"/>
      <c r="C330" s="12"/>
      <c r="D330" s="12"/>
      <c r="E330" s="12"/>
      <c r="F330" s="12"/>
      <c r="G330" s="12">
        <f t="shared" si="142"/>
        <v>0</v>
      </c>
      <c r="H330" s="39"/>
      <c r="I330" s="39"/>
      <c r="J330" s="12"/>
      <c r="K330" s="74"/>
    </row>
    <row r="331" spans="1:11" s="2" customFormat="1" x14ac:dyDescent="0.2">
      <c r="A331" s="11" t="s">
        <v>87</v>
      </c>
      <c r="B331" s="12">
        <v>4000</v>
      </c>
      <c r="C331" s="12"/>
      <c r="D331" s="12">
        <f t="shared" ref="D331:D333" si="144">SUM(B331:C331)</f>
        <v>4000</v>
      </c>
      <c r="E331" s="12">
        <v>0</v>
      </c>
      <c r="F331" s="12"/>
      <c r="G331" s="12">
        <f t="shared" si="142"/>
        <v>0</v>
      </c>
      <c r="H331" s="39"/>
      <c r="I331" s="39"/>
      <c r="J331" s="15">
        <f t="shared" ref="J331:J332" si="145">SUM(H331:I331)</f>
        <v>0</v>
      </c>
      <c r="K331" s="74"/>
    </row>
    <row r="332" spans="1:11" s="2" customFormat="1" x14ac:dyDescent="0.2">
      <c r="A332" s="11" t="s">
        <v>110</v>
      </c>
      <c r="B332" s="12">
        <v>450</v>
      </c>
      <c r="C332" s="12"/>
      <c r="D332" s="12">
        <f t="shared" si="144"/>
        <v>450</v>
      </c>
      <c r="E332" s="12">
        <v>26</v>
      </c>
      <c r="F332" s="12"/>
      <c r="G332" s="12">
        <f t="shared" si="142"/>
        <v>26</v>
      </c>
      <c r="H332" s="39">
        <v>25</v>
      </c>
      <c r="I332" s="39"/>
      <c r="J332" s="15">
        <f t="shared" si="145"/>
        <v>25</v>
      </c>
      <c r="K332" s="74">
        <f t="shared" si="139"/>
        <v>0.96153846153846156</v>
      </c>
    </row>
    <row r="333" spans="1:11" s="2" customFormat="1" x14ac:dyDescent="0.2">
      <c r="A333" s="11" t="s">
        <v>186</v>
      </c>
      <c r="B333" s="12">
        <v>400</v>
      </c>
      <c r="C333" s="12"/>
      <c r="D333" s="12">
        <f t="shared" si="144"/>
        <v>400</v>
      </c>
      <c r="E333" s="12">
        <v>350</v>
      </c>
      <c r="F333" s="12"/>
      <c r="G333" s="12">
        <f t="shared" si="142"/>
        <v>350</v>
      </c>
      <c r="H333" s="39">
        <v>350</v>
      </c>
      <c r="I333" s="39"/>
      <c r="J333" s="15">
        <f t="shared" ref="J333" si="146">SUM(H333:I333)</f>
        <v>350</v>
      </c>
      <c r="K333" s="74">
        <f t="shared" si="139"/>
        <v>1</v>
      </c>
    </row>
    <row r="334" spans="1:11" s="2" customFormat="1" x14ac:dyDescent="0.2">
      <c r="A334" s="11"/>
      <c r="B334" s="12"/>
      <c r="C334" s="12"/>
      <c r="D334" s="15"/>
      <c r="E334" s="15"/>
      <c r="F334" s="15"/>
      <c r="G334" s="15"/>
      <c r="H334" s="12"/>
      <c r="I334" s="12"/>
      <c r="J334" s="15"/>
      <c r="K334" s="74"/>
    </row>
    <row r="335" spans="1:11" s="2" customFormat="1" ht="15" customHeight="1" x14ac:dyDescent="0.2">
      <c r="A335" s="25" t="s">
        <v>14</v>
      </c>
      <c r="B335" s="26">
        <f t="shared" ref="B335:J335" si="147">SUM(B336:B369)</f>
        <v>45259</v>
      </c>
      <c r="C335" s="26">
        <f t="shared" si="147"/>
        <v>0</v>
      </c>
      <c r="D335" s="26">
        <f t="shared" si="147"/>
        <v>45259</v>
      </c>
      <c r="E335" s="26">
        <f t="shared" si="147"/>
        <v>45933</v>
      </c>
      <c r="F335" s="26">
        <f t="shared" si="147"/>
        <v>0</v>
      </c>
      <c r="G335" s="26">
        <f t="shared" si="147"/>
        <v>45933</v>
      </c>
      <c r="H335" s="26">
        <f t="shared" si="147"/>
        <v>36374</v>
      </c>
      <c r="I335" s="26">
        <f t="shared" si="147"/>
        <v>60</v>
      </c>
      <c r="J335" s="26">
        <f t="shared" si="147"/>
        <v>36434</v>
      </c>
      <c r="K335" s="74">
        <f t="shared" si="139"/>
        <v>0.79319878954128842</v>
      </c>
    </row>
    <row r="336" spans="1:11" s="2" customFormat="1" ht="12.75" customHeight="1" x14ac:dyDescent="0.2">
      <c r="A336" s="34" t="s">
        <v>21</v>
      </c>
      <c r="B336" s="13">
        <v>787</v>
      </c>
      <c r="C336" s="13"/>
      <c r="D336" s="13">
        <f>SUM(B336:C336)</f>
        <v>787</v>
      </c>
      <c r="E336" s="13">
        <v>987</v>
      </c>
      <c r="F336" s="13"/>
      <c r="G336" s="13">
        <f>SUM(E336:F336)</f>
        <v>987</v>
      </c>
      <c r="H336" s="39">
        <v>1277</v>
      </c>
      <c r="I336" s="39"/>
      <c r="J336" s="15">
        <f t="shared" ref="J336" si="148">SUM(H336:I336)</f>
        <v>1277</v>
      </c>
      <c r="K336" s="74">
        <f t="shared" si="139"/>
        <v>1.2938196555217831</v>
      </c>
    </row>
    <row r="337" spans="1:11" s="2" customFormat="1" ht="12.75" customHeight="1" x14ac:dyDescent="0.2">
      <c r="A337" s="34" t="s">
        <v>194</v>
      </c>
      <c r="B337" s="13">
        <v>686</v>
      </c>
      <c r="C337" s="13"/>
      <c r="D337" s="13">
        <f>SUM(B337:C337)</f>
        <v>686</v>
      </c>
      <c r="E337" s="13">
        <v>686</v>
      </c>
      <c r="F337" s="13"/>
      <c r="G337" s="13">
        <f t="shared" ref="G337:G369" si="149">SUM(E337:F337)</f>
        <v>686</v>
      </c>
      <c r="H337" s="39"/>
      <c r="I337" s="39"/>
      <c r="J337" s="15">
        <f t="shared" ref="J337:J369" si="150">SUM(H337:I337)</f>
        <v>0</v>
      </c>
      <c r="K337" s="74">
        <f t="shared" si="139"/>
        <v>0</v>
      </c>
    </row>
    <row r="338" spans="1:11" s="2" customFormat="1" ht="12.75" customHeight="1" x14ac:dyDescent="0.2">
      <c r="A338" s="34" t="s">
        <v>96</v>
      </c>
      <c r="B338" s="13">
        <v>254</v>
      </c>
      <c r="C338" s="13"/>
      <c r="D338" s="13">
        <f>SUM(B338:C338)</f>
        <v>254</v>
      </c>
      <c r="E338" s="13">
        <v>254</v>
      </c>
      <c r="F338" s="13"/>
      <c r="G338" s="13">
        <f t="shared" si="149"/>
        <v>254</v>
      </c>
      <c r="H338" s="39">
        <v>503</v>
      </c>
      <c r="I338" s="39"/>
      <c r="J338" s="15">
        <f t="shared" si="150"/>
        <v>503</v>
      </c>
      <c r="K338" s="74">
        <f t="shared" si="139"/>
        <v>1.9803149606299213</v>
      </c>
    </row>
    <row r="339" spans="1:11" s="2" customFormat="1" ht="12.75" customHeight="1" x14ac:dyDescent="0.2">
      <c r="A339" s="34" t="s">
        <v>269</v>
      </c>
      <c r="B339" s="13"/>
      <c r="C339" s="13"/>
      <c r="D339" s="13"/>
      <c r="E339" s="13">
        <v>427</v>
      </c>
      <c r="F339" s="13"/>
      <c r="G339" s="13">
        <f t="shared" si="149"/>
        <v>427</v>
      </c>
      <c r="H339" s="39">
        <v>556</v>
      </c>
      <c r="I339" s="39"/>
      <c r="J339" s="15">
        <f t="shared" si="150"/>
        <v>556</v>
      </c>
      <c r="K339" s="74">
        <f t="shared" si="139"/>
        <v>1.3021077283372364</v>
      </c>
    </row>
    <row r="340" spans="1:11" s="2" customFormat="1" ht="12.75" customHeight="1" x14ac:dyDescent="0.2">
      <c r="A340" s="34" t="s">
        <v>22</v>
      </c>
      <c r="B340" s="13">
        <v>932</v>
      </c>
      <c r="C340" s="13"/>
      <c r="D340" s="13">
        <f t="shared" ref="D340:D369" si="151">SUM(B340:C340)</f>
        <v>932</v>
      </c>
      <c r="E340" s="13">
        <v>932</v>
      </c>
      <c r="F340" s="13"/>
      <c r="G340" s="13">
        <f t="shared" si="149"/>
        <v>932</v>
      </c>
      <c r="H340" s="39">
        <v>1350</v>
      </c>
      <c r="I340" s="39"/>
      <c r="J340" s="15">
        <f t="shared" si="150"/>
        <v>1350</v>
      </c>
      <c r="K340" s="74">
        <f t="shared" si="139"/>
        <v>1.4484978540772533</v>
      </c>
    </row>
    <row r="341" spans="1:11" s="2" customFormat="1" ht="12.75" customHeight="1" x14ac:dyDescent="0.2">
      <c r="A341" s="34" t="s">
        <v>199</v>
      </c>
      <c r="B341" s="13">
        <v>508</v>
      </c>
      <c r="C341" s="13"/>
      <c r="D341" s="13">
        <f t="shared" si="151"/>
        <v>508</v>
      </c>
      <c r="E341" s="13">
        <v>508</v>
      </c>
      <c r="F341" s="13"/>
      <c r="G341" s="13">
        <f t="shared" si="149"/>
        <v>508</v>
      </c>
      <c r="H341" s="39"/>
      <c r="I341" s="39"/>
      <c r="J341" s="15">
        <f t="shared" si="150"/>
        <v>0</v>
      </c>
      <c r="K341" s="74">
        <f t="shared" si="139"/>
        <v>0</v>
      </c>
    </row>
    <row r="342" spans="1:11" s="2" customFormat="1" ht="12.75" customHeight="1" x14ac:dyDescent="0.2">
      <c r="A342" s="34" t="s">
        <v>23</v>
      </c>
      <c r="B342" s="13">
        <v>1588</v>
      </c>
      <c r="C342" s="13"/>
      <c r="D342" s="13">
        <f t="shared" si="151"/>
        <v>1588</v>
      </c>
      <c r="E342" s="13">
        <v>1788</v>
      </c>
      <c r="F342" s="13"/>
      <c r="G342" s="13">
        <f t="shared" si="149"/>
        <v>1788</v>
      </c>
      <c r="H342" s="39">
        <v>1894</v>
      </c>
      <c r="I342" s="39"/>
      <c r="J342" s="15">
        <f t="shared" si="150"/>
        <v>1894</v>
      </c>
      <c r="K342" s="74">
        <f t="shared" si="139"/>
        <v>1.0592841163310962</v>
      </c>
    </row>
    <row r="343" spans="1:11" s="2" customFormat="1" ht="12.75" customHeight="1" x14ac:dyDescent="0.2">
      <c r="A343" s="34" t="s">
        <v>200</v>
      </c>
      <c r="B343" s="13">
        <v>635</v>
      </c>
      <c r="C343" s="13"/>
      <c r="D343" s="13">
        <f t="shared" si="151"/>
        <v>635</v>
      </c>
      <c r="E343" s="13">
        <v>635</v>
      </c>
      <c r="F343" s="13"/>
      <c r="G343" s="13">
        <f t="shared" si="149"/>
        <v>635</v>
      </c>
      <c r="H343" s="39">
        <v>449</v>
      </c>
      <c r="I343" s="39"/>
      <c r="J343" s="15">
        <f t="shared" si="150"/>
        <v>449</v>
      </c>
      <c r="K343" s="74">
        <f t="shared" si="139"/>
        <v>0.70708661417322838</v>
      </c>
    </row>
    <row r="344" spans="1:11" s="2" customFormat="1" ht="12.75" customHeight="1" x14ac:dyDescent="0.2">
      <c r="A344" s="34" t="s">
        <v>24</v>
      </c>
      <c r="B344" s="13">
        <v>1672</v>
      </c>
      <c r="C344" s="13"/>
      <c r="D344" s="13">
        <f t="shared" si="151"/>
        <v>1672</v>
      </c>
      <c r="E344" s="13">
        <v>1022</v>
      </c>
      <c r="F344" s="13"/>
      <c r="G344" s="13">
        <f t="shared" si="149"/>
        <v>1022</v>
      </c>
      <c r="H344" s="39">
        <v>628</v>
      </c>
      <c r="I344" s="39"/>
      <c r="J344" s="15">
        <f t="shared" si="150"/>
        <v>628</v>
      </c>
      <c r="K344" s="74">
        <f t="shared" si="139"/>
        <v>0.61448140900195691</v>
      </c>
    </row>
    <row r="345" spans="1:11" s="2" customFormat="1" ht="12.75" customHeight="1" x14ac:dyDescent="0.2">
      <c r="A345" s="34" t="s">
        <v>97</v>
      </c>
      <c r="B345" s="13">
        <v>350</v>
      </c>
      <c r="C345" s="13"/>
      <c r="D345" s="13">
        <f t="shared" si="151"/>
        <v>350</v>
      </c>
      <c r="E345" s="13">
        <v>350</v>
      </c>
      <c r="F345" s="13"/>
      <c r="G345" s="13">
        <f t="shared" si="149"/>
        <v>350</v>
      </c>
      <c r="H345" s="39">
        <v>350</v>
      </c>
      <c r="I345" s="39"/>
      <c r="J345" s="15">
        <f t="shared" si="150"/>
        <v>350</v>
      </c>
      <c r="K345" s="74">
        <f t="shared" si="139"/>
        <v>1</v>
      </c>
    </row>
    <row r="346" spans="1:11" s="2" customFormat="1" ht="12.75" customHeight="1" x14ac:dyDescent="0.2">
      <c r="A346" s="34" t="s">
        <v>195</v>
      </c>
      <c r="B346" s="13">
        <v>254</v>
      </c>
      <c r="C346" s="13"/>
      <c r="D346" s="13">
        <f t="shared" si="151"/>
        <v>254</v>
      </c>
      <c r="E346" s="13">
        <v>254</v>
      </c>
      <c r="F346" s="13"/>
      <c r="G346" s="13">
        <f t="shared" si="149"/>
        <v>254</v>
      </c>
      <c r="H346" s="39">
        <v>80</v>
      </c>
      <c r="I346" s="39"/>
      <c r="J346" s="15">
        <f t="shared" si="150"/>
        <v>80</v>
      </c>
      <c r="K346" s="74">
        <f t="shared" si="139"/>
        <v>0.31496062992125984</v>
      </c>
    </row>
    <row r="347" spans="1:11" s="2" customFormat="1" ht="12.75" customHeight="1" x14ac:dyDescent="0.2">
      <c r="A347" s="34" t="s">
        <v>196</v>
      </c>
      <c r="B347" s="13">
        <v>406</v>
      </c>
      <c r="C347" s="13"/>
      <c r="D347" s="13">
        <f t="shared" si="151"/>
        <v>406</v>
      </c>
      <c r="E347" s="13">
        <v>406</v>
      </c>
      <c r="F347" s="13"/>
      <c r="G347" s="13">
        <f t="shared" si="149"/>
        <v>406</v>
      </c>
      <c r="H347" s="39">
        <v>350</v>
      </c>
      <c r="I347" s="39"/>
      <c r="J347" s="15">
        <f t="shared" si="150"/>
        <v>350</v>
      </c>
      <c r="K347" s="74">
        <f t="shared" si="139"/>
        <v>0.86206896551724133</v>
      </c>
    </row>
    <row r="348" spans="1:11" s="2" customFormat="1" ht="12.75" customHeight="1" x14ac:dyDescent="0.2">
      <c r="A348" s="34" t="s">
        <v>25</v>
      </c>
      <c r="B348" s="13">
        <v>2794</v>
      </c>
      <c r="C348" s="13"/>
      <c r="D348" s="13">
        <f t="shared" si="151"/>
        <v>2794</v>
      </c>
      <c r="E348" s="13">
        <v>2994</v>
      </c>
      <c r="F348" s="13"/>
      <c r="G348" s="13">
        <f t="shared" si="149"/>
        <v>2994</v>
      </c>
      <c r="H348" s="39">
        <v>1436</v>
      </c>
      <c r="I348" s="39"/>
      <c r="J348" s="15">
        <f t="shared" si="150"/>
        <v>1436</v>
      </c>
      <c r="K348" s="74">
        <f t="shared" si="139"/>
        <v>0.47962591850367403</v>
      </c>
    </row>
    <row r="349" spans="1:11" s="2" customFormat="1" ht="12.75" customHeight="1" x14ac:dyDescent="0.2">
      <c r="A349" s="17" t="s">
        <v>198</v>
      </c>
      <c r="B349" s="13">
        <v>254</v>
      </c>
      <c r="C349" s="13"/>
      <c r="D349" s="13">
        <f t="shared" si="151"/>
        <v>254</v>
      </c>
      <c r="E349" s="13">
        <v>254</v>
      </c>
      <c r="F349" s="13"/>
      <c r="G349" s="13">
        <f t="shared" si="149"/>
        <v>254</v>
      </c>
      <c r="H349" s="39">
        <v>228</v>
      </c>
      <c r="I349" s="39"/>
      <c r="J349" s="15">
        <f t="shared" si="150"/>
        <v>228</v>
      </c>
      <c r="K349" s="74">
        <f t="shared" si="139"/>
        <v>0.89763779527559051</v>
      </c>
    </row>
    <row r="350" spans="1:11" s="2" customFormat="1" x14ac:dyDescent="0.2">
      <c r="A350" s="17" t="s">
        <v>26</v>
      </c>
      <c r="B350" s="13">
        <v>1055</v>
      </c>
      <c r="C350" s="13"/>
      <c r="D350" s="13">
        <f t="shared" si="151"/>
        <v>1055</v>
      </c>
      <c r="E350" s="13">
        <v>1205</v>
      </c>
      <c r="F350" s="13"/>
      <c r="G350" s="13">
        <f t="shared" si="149"/>
        <v>1205</v>
      </c>
      <c r="H350" s="39">
        <v>1159</v>
      </c>
      <c r="I350" s="39"/>
      <c r="J350" s="15">
        <f t="shared" si="150"/>
        <v>1159</v>
      </c>
      <c r="K350" s="74">
        <f t="shared" si="139"/>
        <v>0.96182572614107886</v>
      </c>
    </row>
    <row r="351" spans="1:11" s="2" customFormat="1" x14ac:dyDescent="0.2">
      <c r="A351" s="17" t="s">
        <v>27</v>
      </c>
      <c r="B351" s="13">
        <v>1438</v>
      </c>
      <c r="C351" s="13"/>
      <c r="D351" s="13">
        <f t="shared" si="151"/>
        <v>1438</v>
      </c>
      <c r="E351" s="13">
        <v>838</v>
      </c>
      <c r="F351" s="13"/>
      <c r="G351" s="13">
        <f t="shared" si="149"/>
        <v>838</v>
      </c>
      <c r="H351" s="39">
        <v>220</v>
      </c>
      <c r="I351" s="39"/>
      <c r="J351" s="15">
        <f t="shared" si="150"/>
        <v>220</v>
      </c>
      <c r="K351" s="74">
        <f t="shared" si="139"/>
        <v>0.26252983293556087</v>
      </c>
    </row>
    <row r="352" spans="1:11" s="2" customFormat="1" x14ac:dyDescent="0.2">
      <c r="A352" s="17" t="s">
        <v>197</v>
      </c>
      <c r="B352" s="13">
        <v>445</v>
      </c>
      <c r="C352" s="13"/>
      <c r="D352" s="13">
        <f t="shared" si="151"/>
        <v>445</v>
      </c>
      <c r="E352" s="13">
        <v>445</v>
      </c>
      <c r="F352" s="13"/>
      <c r="G352" s="13">
        <f t="shared" si="149"/>
        <v>445</v>
      </c>
      <c r="H352" s="39">
        <v>350</v>
      </c>
      <c r="I352" s="39"/>
      <c r="J352" s="15">
        <f t="shared" si="150"/>
        <v>350</v>
      </c>
      <c r="K352" s="74">
        <f t="shared" si="139"/>
        <v>0.7865168539325843</v>
      </c>
    </row>
    <row r="353" spans="1:11" s="2" customFormat="1" x14ac:dyDescent="0.2">
      <c r="A353" s="17" t="s">
        <v>205</v>
      </c>
      <c r="B353" s="13">
        <v>381</v>
      </c>
      <c r="C353" s="13"/>
      <c r="D353" s="13">
        <f t="shared" si="151"/>
        <v>381</v>
      </c>
      <c r="E353" s="13">
        <v>381</v>
      </c>
      <c r="F353" s="13"/>
      <c r="G353" s="13">
        <f t="shared" si="149"/>
        <v>381</v>
      </c>
      <c r="H353" s="39">
        <v>116</v>
      </c>
      <c r="I353" s="39"/>
      <c r="J353" s="15">
        <f t="shared" si="150"/>
        <v>116</v>
      </c>
      <c r="K353" s="74">
        <f t="shared" si="139"/>
        <v>0.30446194225721784</v>
      </c>
    </row>
    <row r="354" spans="1:11" s="2" customFormat="1" x14ac:dyDescent="0.2">
      <c r="A354" s="17" t="s">
        <v>28</v>
      </c>
      <c r="B354" s="13">
        <v>572</v>
      </c>
      <c r="C354" s="13"/>
      <c r="D354" s="13">
        <f t="shared" si="151"/>
        <v>572</v>
      </c>
      <c r="E354" s="13">
        <v>572</v>
      </c>
      <c r="F354" s="13"/>
      <c r="G354" s="13">
        <f t="shared" si="149"/>
        <v>572</v>
      </c>
      <c r="H354" s="39">
        <v>346</v>
      </c>
      <c r="I354" s="39"/>
      <c r="J354" s="15">
        <f t="shared" si="150"/>
        <v>346</v>
      </c>
      <c r="K354" s="74">
        <f t="shared" si="139"/>
        <v>0.6048951048951049</v>
      </c>
    </row>
    <row r="355" spans="1:11" s="2" customFormat="1" x14ac:dyDescent="0.2">
      <c r="A355" s="17" t="s">
        <v>35</v>
      </c>
      <c r="B355" s="13">
        <v>1427</v>
      </c>
      <c r="C355" s="13"/>
      <c r="D355" s="13">
        <f t="shared" si="151"/>
        <v>1427</v>
      </c>
      <c r="E355" s="13">
        <v>5100</v>
      </c>
      <c r="F355" s="13"/>
      <c r="G355" s="13">
        <f t="shared" si="149"/>
        <v>5100</v>
      </c>
      <c r="H355" s="39">
        <v>2254</v>
      </c>
      <c r="I355" s="39"/>
      <c r="J355" s="15">
        <f t="shared" si="150"/>
        <v>2254</v>
      </c>
      <c r="K355" s="74">
        <f t="shared" si="139"/>
        <v>0.44196078431372549</v>
      </c>
    </row>
    <row r="356" spans="1:11" s="2" customFormat="1" x14ac:dyDescent="0.2">
      <c r="A356" s="17" t="s">
        <v>29</v>
      </c>
      <c r="B356" s="13">
        <v>11866</v>
      </c>
      <c r="C356" s="13"/>
      <c r="D356" s="13">
        <f t="shared" si="151"/>
        <v>11866</v>
      </c>
      <c r="E356" s="13">
        <v>7866</v>
      </c>
      <c r="F356" s="13"/>
      <c r="G356" s="13">
        <f t="shared" si="149"/>
        <v>7866</v>
      </c>
      <c r="H356" s="39">
        <v>7209</v>
      </c>
      <c r="I356" s="39">
        <v>60</v>
      </c>
      <c r="J356" s="15">
        <f t="shared" si="150"/>
        <v>7269</v>
      </c>
      <c r="K356" s="74">
        <f t="shared" si="139"/>
        <v>0.92410373760488174</v>
      </c>
    </row>
    <row r="357" spans="1:11" s="2" customFormat="1" x14ac:dyDescent="0.2">
      <c r="A357" s="17" t="s">
        <v>204</v>
      </c>
      <c r="B357" s="13">
        <v>254</v>
      </c>
      <c r="C357" s="13"/>
      <c r="D357" s="13">
        <f t="shared" si="151"/>
        <v>254</v>
      </c>
      <c r="E357" s="13">
        <v>254</v>
      </c>
      <c r="F357" s="13"/>
      <c r="G357" s="13">
        <f t="shared" si="149"/>
        <v>254</v>
      </c>
      <c r="H357" s="39"/>
      <c r="I357" s="39"/>
      <c r="J357" s="15">
        <f t="shared" si="150"/>
        <v>0</v>
      </c>
      <c r="K357" s="74">
        <f t="shared" si="139"/>
        <v>0</v>
      </c>
    </row>
    <row r="358" spans="1:11" s="2" customFormat="1" x14ac:dyDescent="0.2">
      <c r="A358" s="17" t="s">
        <v>98</v>
      </c>
      <c r="B358" s="13">
        <v>254</v>
      </c>
      <c r="C358" s="13"/>
      <c r="D358" s="13">
        <f t="shared" si="151"/>
        <v>254</v>
      </c>
      <c r="E358" s="13">
        <v>254</v>
      </c>
      <c r="F358" s="13"/>
      <c r="G358" s="13">
        <f t="shared" si="149"/>
        <v>254</v>
      </c>
      <c r="H358" s="39"/>
      <c r="I358" s="39"/>
      <c r="J358" s="15">
        <f t="shared" si="150"/>
        <v>0</v>
      </c>
      <c r="K358" s="74">
        <f t="shared" si="139"/>
        <v>0</v>
      </c>
    </row>
    <row r="359" spans="1:11" s="2" customFormat="1" x14ac:dyDescent="0.2">
      <c r="A359" s="17" t="s">
        <v>30</v>
      </c>
      <c r="B359" s="13">
        <v>7416</v>
      </c>
      <c r="C359" s="13"/>
      <c r="D359" s="13">
        <f t="shared" si="151"/>
        <v>7416</v>
      </c>
      <c r="E359" s="13">
        <v>7790</v>
      </c>
      <c r="F359" s="13"/>
      <c r="G359" s="13">
        <f t="shared" si="149"/>
        <v>7790</v>
      </c>
      <c r="H359" s="39">
        <v>7237</v>
      </c>
      <c r="I359" s="39"/>
      <c r="J359" s="15">
        <f t="shared" si="150"/>
        <v>7237</v>
      </c>
      <c r="K359" s="74">
        <f t="shared" si="139"/>
        <v>0.92901155327342744</v>
      </c>
    </row>
    <row r="360" spans="1:11" s="2" customFormat="1" x14ac:dyDescent="0.2">
      <c r="A360" s="17" t="s">
        <v>31</v>
      </c>
      <c r="B360" s="13">
        <v>508</v>
      </c>
      <c r="C360" s="13"/>
      <c r="D360" s="13">
        <f t="shared" si="151"/>
        <v>508</v>
      </c>
      <c r="E360" s="13">
        <v>2208</v>
      </c>
      <c r="F360" s="13"/>
      <c r="G360" s="13">
        <f t="shared" si="149"/>
        <v>2208</v>
      </c>
      <c r="H360" s="39">
        <v>2403</v>
      </c>
      <c r="I360" s="39"/>
      <c r="J360" s="15">
        <f t="shared" si="150"/>
        <v>2403</v>
      </c>
      <c r="K360" s="74">
        <f t="shared" si="139"/>
        <v>1.0883152173913044</v>
      </c>
    </row>
    <row r="361" spans="1:11" s="2" customFormat="1" x14ac:dyDescent="0.2">
      <c r="A361" s="17" t="s">
        <v>201</v>
      </c>
      <c r="B361" s="13">
        <v>381</v>
      </c>
      <c r="C361" s="13"/>
      <c r="D361" s="13">
        <f t="shared" si="151"/>
        <v>381</v>
      </c>
      <c r="E361" s="13">
        <v>381</v>
      </c>
      <c r="F361" s="13"/>
      <c r="G361" s="13">
        <f t="shared" si="149"/>
        <v>381</v>
      </c>
      <c r="H361" s="39">
        <v>99</v>
      </c>
      <c r="I361" s="39"/>
      <c r="J361" s="15">
        <f t="shared" si="150"/>
        <v>99</v>
      </c>
      <c r="K361" s="74">
        <f t="shared" si="139"/>
        <v>0.25984251968503935</v>
      </c>
    </row>
    <row r="362" spans="1:11" s="2" customFormat="1" x14ac:dyDescent="0.2">
      <c r="A362" s="17" t="s">
        <v>202</v>
      </c>
      <c r="B362" s="13">
        <v>381</v>
      </c>
      <c r="C362" s="13"/>
      <c r="D362" s="13">
        <f t="shared" si="151"/>
        <v>381</v>
      </c>
      <c r="E362" s="13">
        <v>381</v>
      </c>
      <c r="F362" s="13"/>
      <c r="G362" s="13">
        <f t="shared" si="149"/>
        <v>381</v>
      </c>
      <c r="H362" s="39"/>
      <c r="I362" s="39"/>
      <c r="J362" s="15">
        <f t="shared" si="150"/>
        <v>0</v>
      </c>
      <c r="K362" s="74">
        <f t="shared" si="139"/>
        <v>0</v>
      </c>
    </row>
    <row r="363" spans="1:11" s="2" customFormat="1" x14ac:dyDescent="0.2">
      <c r="A363" s="17" t="s">
        <v>203</v>
      </c>
      <c r="B363" s="13">
        <v>381</v>
      </c>
      <c r="C363" s="13"/>
      <c r="D363" s="13">
        <f t="shared" si="151"/>
        <v>381</v>
      </c>
      <c r="E363" s="13">
        <v>381</v>
      </c>
      <c r="F363" s="13"/>
      <c r="G363" s="13">
        <f t="shared" si="149"/>
        <v>381</v>
      </c>
      <c r="H363" s="39">
        <v>355</v>
      </c>
      <c r="I363" s="39"/>
      <c r="J363" s="15">
        <f t="shared" si="150"/>
        <v>355</v>
      </c>
      <c r="K363" s="74">
        <f t="shared" si="139"/>
        <v>0.93175853018372701</v>
      </c>
    </row>
    <row r="364" spans="1:11" s="2" customFormat="1" x14ac:dyDescent="0.2">
      <c r="A364" s="17" t="s">
        <v>20</v>
      </c>
      <c r="B364" s="13">
        <v>1780</v>
      </c>
      <c r="C364" s="13"/>
      <c r="D364" s="13">
        <f t="shared" si="151"/>
        <v>1780</v>
      </c>
      <c r="E364" s="13">
        <v>1780</v>
      </c>
      <c r="F364" s="13"/>
      <c r="G364" s="13">
        <f t="shared" si="149"/>
        <v>1780</v>
      </c>
      <c r="H364" s="39">
        <v>2154</v>
      </c>
      <c r="I364" s="39"/>
      <c r="J364" s="15">
        <f t="shared" si="150"/>
        <v>2154</v>
      </c>
      <c r="K364" s="74">
        <f t="shared" si="139"/>
        <v>1.2101123595505618</v>
      </c>
    </row>
    <row r="365" spans="1:11" s="2" customFormat="1" x14ac:dyDescent="0.2">
      <c r="A365" s="17" t="s">
        <v>206</v>
      </c>
      <c r="B365" s="13">
        <v>1000</v>
      </c>
      <c r="C365" s="13"/>
      <c r="D365" s="13">
        <f t="shared" si="151"/>
        <v>1000</v>
      </c>
      <c r="E365" s="13">
        <v>1000</v>
      </c>
      <c r="F365" s="13"/>
      <c r="G365" s="13">
        <f t="shared" si="149"/>
        <v>1000</v>
      </c>
      <c r="H365" s="39">
        <v>1100</v>
      </c>
      <c r="I365" s="39"/>
      <c r="J365" s="15">
        <f t="shared" si="150"/>
        <v>1100</v>
      </c>
      <c r="K365" s="74">
        <f t="shared" si="139"/>
        <v>1.1000000000000001</v>
      </c>
    </row>
    <row r="366" spans="1:11" s="2" customFormat="1" x14ac:dyDescent="0.2">
      <c r="A366" s="17" t="s">
        <v>207</v>
      </c>
      <c r="B366" s="13">
        <v>800</v>
      </c>
      <c r="C366" s="13"/>
      <c r="D366" s="13">
        <f t="shared" si="151"/>
        <v>800</v>
      </c>
      <c r="E366" s="13">
        <v>800</v>
      </c>
      <c r="F366" s="13"/>
      <c r="G366" s="13">
        <f t="shared" si="149"/>
        <v>800</v>
      </c>
      <c r="H366" s="39">
        <v>121</v>
      </c>
      <c r="I366" s="39"/>
      <c r="J366" s="15">
        <f t="shared" si="150"/>
        <v>121</v>
      </c>
      <c r="K366" s="74">
        <f t="shared" si="139"/>
        <v>0.15125</v>
      </c>
    </row>
    <row r="367" spans="1:11" s="2" customFormat="1" x14ac:dyDescent="0.2">
      <c r="A367" s="17" t="s">
        <v>208</v>
      </c>
      <c r="B367" s="13">
        <v>2000</v>
      </c>
      <c r="C367" s="13"/>
      <c r="D367" s="13">
        <f t="shared" si="151"/>
        <v>2000</v>
      </c>
      <c r="E367" s="13">
        <v>1000</v>
      </c>
      <c r="F367" s="13"/>
      <c r="G367" s="13">
        <f t="shared" si="149"/>
        <v>1000</v>
      </c>
      <c r="H367" s="39">
        <v>1100</v>
      </c>
      <c r="I367" s="39"/>
      <c r="J367" s="15">
        <f t="shared" si="150"/>
        <v>1100</v>
      </c>
      <c r="K367" s="74">
        <f t="shared" si="139"/>
        <v>1.1000000000000001</v>
      </c>
    </row>
    <row r="368" spans="1:11" s="2" customFormat="1" x14ac:dyDescent="0.2">
      <c r="A368" s="17" t="s">
        <v>99</v>
      </c>
      <c r="B368" s="13">
        <v>900</v>
      </c>
      <c r="C368" s="13"/>
      <c r="D368" s="13">
        <f t="shared" si="151"/>
        <v>900</v>
      </c>
      <c r="E368" s="13">
        <v>900</v>
      </c>
      <c r="F368" s="13"/>
      <c r="G368" s="13">
        <f t="shared" si="149"/>
        <v>900</v>
      </c>
      <c r="H368" s="39"/>
      <c r="I368" s="39"/>
      <c r="J368" s="15">
        <f t="shared" si="150"/>
        <v>0</v>
      </c>
      <c r="K368" s="74">
        <f t="shared" si="139"/>
        <v>0</v>
      </c>
    </row>
    <row r="369" spans="1:13" s="2" customFormat="1" x14ac:dyDescent="0.2">
      <c r="A369" s="17" t="s">
        <v>209</v>
      </c>
      <c r="B369" s="13">
        <v>900</v>
      </c>
      <c r="C369" s="13"/>
      <c r="D369" s="13">
        <f t="shared" si="151"/>
        <v>900</v>
      </c>
      <c r="E369" s="13">
        <v>900</v>
      </c>
      <c r="F369" s="13"/>
      <c r="G369" s="13">
        <f t="shared" si="149"/>
        <v>900</v>
      </c>
      <c r="H369" s="39">
        <v>1050</v>
      </c>
      <c r="I369" s="39"/>
      <c r="J369" s="15">
        <f t="shared" si="150"/>
        <v>1050</v>
      </c>
      <c r="K369" s="74">
        <f t="shared" si="139"/>
        <v>1.1666666666666667</v>
      </c>
    </row>
    <row r="370" spans="1:13" s="2" customFormat="1" x14ac:dyDescent="0.2">
      <c r="A370" s="34"/>
      <c r="B370" s="13"/>
      <c r="C370" s="13"/>
      <c r="D370" s="13"/>
      <c r="E370" s="13"/>
      <c r="F370" s="13"/>
      <c r="G370" s="13"/>
      <c r="H370" s="13"/>
      <c r="I370" s="13"/>
      <c r="J370" s="13"/>
      <c r="K370" s="74"/>
    </row>
    <row r="371" spans="1:13" s="3" customFormat="1" x14ac:dyDescent="0.2">
      <c r="A371" s="8" t="s">
        <v>1</v>
      </c>
      <c r="B371" s="20">
        <f t="shared" ref="B371:J371" si="152">SUM(B9,B325,B335)</f>
        <v>5531960</v>
      </c>
      <c r="C371" s="20">
        <f t="shared" si="152"/>
        <v>0</v>
      </c>
      <c r="D371" s="20">
        <f t="shared" si="152"/>
        <v>5531960</v>
      </c>
      <c r="E371" s="20">
        <f t="shared" si="152"/>
        <v>4353567</v>
      </c>
      <c r="F371" s="20">
        <f t="shared" si="152"/>
        <v>130289</v>
      </c>
      <c r="G371" s="20">
        <f t="shared" si="152"/>
        <v>4483856</v>
      </c>
      <c r="H371" s="20">
        <f t="shared" si="152"/>
        <v>1507525</v>
      </c>
      <c r="I371" s="20">
        <f t="shared" si="152"/>
        <v>130389</v>
      </c>
      <c r="J371" s="20">
        <f t="shared" si="152"/>
        <v>1637914</v>
      </c>
      <c r="K371" s="74">
        <f t="shared" si="139"/>
        <v>0.36529139205184108</v>
      </c>
      <c r="L371" s="61"/>
      <c r="M371" s="62"/>
    </row>
    <row r="372" spans="1:13" s="2" customFormat="1" x14ac:dyDescent="0.2">
      <c r="A372" s="5"/>
    </row>
    <row r="373" spans="1:13" s="2" customFormat="1" x14ac:dyDescent="0.2">
      <c r="A373" s="4"/>
    </row>
    <row r="374" spans="1:13" s="2" customFormat="1" x14ac:dyDescent="0.2"/>
    <row r="375" spans="1:13" s="2" customFormat="1" x14ac:dyDescent="0.2"/>
    <row r="376" spans="1:13" s="2" customFormat="1" x14ac:dyDescent="0.2"/>
    <row r="377" spans="1:13" s="2" customFormat="1" x14ac:dyDescent="0.2">
      <c r="A377" s="4"/>
    </row>
    <row r="378" spans="1:13" s="2" customFormat="1" x14ac:dyDescent="0.2">
      <c r="A378" s="4"/>
    </row>
    <row r="379" spans="1:13" s="2" customFormat="1" x14ac:dyDescent="0.2">
      <c r="A379" s="4"/>
    </row>
    <row r="380" spans="1:13" s="2" customFormat="1" x14ac:dyDescent="0.2">
      <c r="A380" s="5"/>
    </row>
    <row r="381" spans="1:13" s="2" customFormat="1" x14ac:dyDescent="0.2">
      <c r="A381" s="4"/>
    </row>
    <row r="382" spans="1:13" s="2" customFormat="1" x14ac:dyDescent="0.2">
      <c r="A382" s="5"/>
    </row>
    <row r="383" spans="1:13" s="2" customFormat="1" x14ac:dyDescent="0.2">
      <c r="A383" s="4"/>
    </row>
    <row r="384" spans="1:13" s="2" customFormat="1" x14ac:dyDescent="0.2">
      <c r="A384" s="4"/>
    </row>
    <row r="385" spans="1:1" s="2" customFormat="1" x14ac:dyDescent="0.2">
      <c r="A385" s="4"/>
    </row>
    <row r="386" spans="1:1" s="2" customFormat="1" x14ac:dyDescent="0.2">
      <c r="A386" s="4"/>
    </row>
    <row r="387" spans="1:1" s="2" customFormat="1" x14ac:dyDescent="0.2">
      <c r="A387" s="4"/>
    </row>
    <row r="388" spans="1:1" s="2" customFormat="1" x14ac:dyDescent="0.2">
      <c r="A388" s="4"/>
    </row>
    <row r="389" spans="1:1" s="2" customFormat="1" x14ac:dyDescent="0.2">
      <c r="A389" s="4"/>
    </row>
    <row r="390" spans="1:1" s="2" customFormat="1" x14ac:dyDescent="0.2">
      <c r="A390" s="5"/>
    </row>
    <row r="391" spans="1:1" s="2" customFormat="1" x14ac:dyDescent="0.2">
      <c r="A391" s="4"/>
    </row>
    <row r="392" spans="1:1" s="2" customFormat="1" ht="12" customHeight="1" x14ac:dyDescent="0.2">
      <c r="A392" s="4"/>
    </row>
    <row r="393" spans="1:1" s="2" customFormat="1" ht="12" customHeight="1" x14ac:dyDescent="0.2">
      <c r="A393" s="4"/>
    </row>
    <row r="394" spans="1:1" s="2" customFormat="1" ht="12" customHeight="1" x14ac:dyDescent="0.2">
      <c r="A394" s="4"/>
    </row>
    <row r="395" spans="1:1" x14ac:dyDescent="0.2">
      <c r="A395" s="5"/>
    </row>
    <row r="396" spans="1:1" x14ac:dyDescent="0.2">
      <c r="A396" s="5"/>
    </row>
    <row r="397" spans="1:1" x14ac:dyDescent="0.2">
      <c r="A397" s="5"/>
    </row>
    <row r="398" spans="1:1" x14ac:dyDescent="0.2">
      <c r="A398" s="4"/>
    </row>
    <row r="399" spans="1:1" x14ac:dyDescent="0.2">
      <c r="A399" s="4"/>
    </row>
    <row r="400" spans="1:1" x14ac:dyDescent="0.2">
      <c r="A400" s="4"/>
    </row>
    <row r="401" spans="1:1" x14ac:dyDescent="0.2">
      <c r="A401" s="4"/>
    </row>
    <row r="402" spans="1:1" x14ac:dyDescent="0.2">
      <c r="A402" s="5"/>
    </row>
    <row r="403" spans="1:1" x14ac:dyDescent="0.2">
      <c r="A403" s="5"/>
    </row>
    <row r="404" spans="1:1" x14ac:dyDescent="0.2">
      <c r="A404" s="4"/>
    </row>
    <row r="405" spans="1:1" x14ac:dyDescent="0.2">
      <c r="A405" s="5"/>
    </row>
    <row r="406" spans="1:1" x14ac:dyDescent="0.2">
      <c r="A406" s="5"/>
    </row>
    <row r="407" spans="1:1" s="3" customFormat="1" x14ac:dyDescent="0.2">
      <c r="A407" s="5"/>
    </row>
    <row r="408" spans="1:1" x14ac:dyDescent="0.2">
      <c r="A408" s="4"/>
    </row>
    <row r="409" spans="1:1" ht="12.75" customHeight="1" x14ac:dyDescent="0.2">
      <c r="A409" s="80"/>
    </row>
    <row r="410" spans="1:1" x14ac:dyDescent="0.2">
      <c r="A410" s="80"/>
    </row>
    <row r="411" spans="1:1" x14ac:dyDescent="0.2">
      <c r="A411" s="80"/>
    </row>
    <row r="412" spans="1:1" x14ac:dyDescent="0.2">
      <c r="A412" s="5"/>
    </row>
    <row r="413" spans="1:1" x14ac:dyDescent="0.2">
      <c r="A413" s="4"/>
    </row>
    <row r="414" spans="1:1" x14ac:dyDescent="0.2">
      <c r="A414" s="4"/>
    </row>
    <row r="415" spans="1:1" x14ac:dyDescent="0.2">
      <c r="A415" s="4"/>
    </row>
    <row r="416" spans="1:1" x14ac:dyDescent="0.2">
      <c r="A416" s="4"/>
    </row>
    <row r="417" spans="1:1" x14ac:dyDescent="0.2">
      <c r="A417" s="4"/>
    </row>
    <row r="418" spans="1:1" x14ac:dyDescent="0.2">
      <c r="A418" s="4"/>
    </row>
    <row r="419" spans="1:1" x14ac:dyDescent="0.2">
      <c r="A419" s="4"/>
    </row>
    <row r="420" spans="1:1" x14ac:dyDescent="0.2">
      <c r="A420" s="4"/>
    </row>
    <row r="421" spans="1:1" x14ac:dyDescent="0.2">
      <c r="A421" s="4"/>
    </row>
    <row r="422" spans="1:1" x14ac:dyDescent="0.2">
      <c r="A422" s="6"/>
    </row>
    <row r="423" spans="1:1" x14ac:dyDescent="0.2">
      <c r="A423" s="5"/>
    </row>
    <row r="424" spans="1:1" x14ac:dyDescent="0.2">
      <c r="A424" s="4"/>
    </row>
    <row r="425" spans="1:1" x14ac:dyDescent="0.2">
      <c r="A425" s="4"/>
    </row>
    <row r="426" spans="1:1" x14ac:dyDescent="0.2">
      <c r="A426" s="4"/>
    </row>
    <row r="427" spans="1:1" x14ac:dyDescent="0.2">
      <c r="A427" s="4"/>
    </row>
    <row r="428" spans="1:1" x14ac:dyDescent="0.2">
      <c r="A428" s="4"/>
    </row>
    <row r="429" spans="1:1" x14ac:dyDescent="0.2">
      <c r="A429" s="7"/>
    </row>
    <row r="430" spans="1:1" x14ac:dyDescent="0.2">
      <c r="A430" s="5"/>
    </row>
    <row r="431" spans="1:1" x14ac:dyDescent="0.2">
      <c r="A431" s="5"/>
    </row>
    <row r="432" spans="1:1" x14ac:dyDescent="0.2">
      <c r="A432" s="5"/>
    </row>
    <row r="433" spans="1:1" x14ac:dyDescent="0.2">
      <c r="A433" s="5"/>
    </row>
    <row r="434" spans="1:1" x14ac:dyDescent="0.2">
      <c r="A434" s="5"/>
    </row>
    <row r="435" spans="1:1" x14ac:dyDescent="0.2">
      <c r="A435" s="5"/>
    </row>
    <row r="436" spans="1:1" x14ac:dyDescent="0.2">
      <c r="A436" s="6"/>
    </row>
    <row r="437" spans="1:1" x14ac:dyDescent="0.2">
      <c r="A437" s="5"/>
    </row>
    <row r="438" spans="1:1" x14ac:dyDescent="0.2">
      <c r="A438" s="6"/>
    </row>
    <row r="439" spans="1:1" x14ac:dyDescent="0.2">
      <c r="A439" s="5"/>
    </row>
    <row r="440" spans="1:1" x14ac:dyDescent="0.2">
      <c r="A440" s="6"/>
    </row>
    <row r="441" spans="1:1" x14ac:dyDescent="0.2">
      <c r="A441" s="6"/>
    </row>
    <row r="442" spans="1:1" x14ac:dyDescent="0.2">
      <c r="A442" s="6"/>
    </row>
    <row r="443" spans="1:1" x14ac:dyDescent="0.2">
      <c r="A443" s="6"/>
    </row>
    <row r="444" spans="1:1" x14ac:dyDescent="0.2">
      <c r="A444" s="6"/>
    </row>
    <row r="445" spans="1:1" x14ac:dyDescent="0.2">
      <c r="A445" s="6"/>
    </row>
    <row r="446" spans="1:1" x14ac:dyDescent="0.2">
      <c r="A446" s="6"/>
    </row>
    <row r="447" spans="1:1" x14ac:dyDescent="0.2">
      <c r="A447" s="6"/>
    </row>
    <row r="448" spans="1:1" x14ac:dyDescent="0.2">
      <c r="A448" s="6"/>
    </row>
    <row r="449" spans="1:1" x14ac:dyDescent="0.2">
      <c r="A449" s="6"/>
    </row>
    <row r="450" spans="1:1" x14ac:dyDescent="0.2">
      <c r="A450" s="6"/>
    </row>
    <row r="451" spans="1:1" x14ac:dyDescent="0.2">
      <c r="A451" s="6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</sheetData>
  <mergeCells count="25">
    <mergeCell ref="A409:A411"/>
    <mergeCell ref="C3:D3"/>
    <mergeCell ref="C4:D4"/>
    <mergeCell ref="B216:D216"/>
    <mergeCell ref="A216:A217"/>
    <mergeCell ref="A322:A323"/>
    <mergeCell ref="B322:D322"/>
    <mergeCell ref="A6:A7"/>
    <mergeCell ref="B6:D6"/>
    <mergeCell ref="B105:D105"/>
    <mergeCell ref="A105:A106"/>
    <mergeCell ref="K322:K323"/>
    <mergeCell ref="A2:K2"/>
    <mergeCell ref="J1:K1"/>
    <mergeCell ref="K6:K7"/>
    <mergeCell ref="K105:K106"/>
    <mergeCell ref="K216:K217"/>
    <mergeCell ref="E322:G322"/>
    <mergeCell ref="H322:J322"/>
    <mergeCell ref="H6:J6"/>
    <mergeCell ref="H105:J105"/>
    <mergeCell ref="H216:J216"/>
    <mergeCell ref="E6:G6"/>
    <mergeCell ref="E105:G105"/>
    <mergeCell ref="E216:G216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8" orientation="portrait" r:id="rId1"/>
  <headerFooter alignWithMargins="0">
    <oddFooter xml:space="preserve">&amp;C&amp;P&amp;R
</oddFooter>
  </headerFooter>
  <rowBreaks count="4" manualBreakCount="4">
    <brk id="104" max="10" man="1"/>
    <brk id="215" max="10" man="1"/>
    <brk id="321" max="10" man="1"/>
    <brk id="407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2020-04-02T12:15:11Z</cp:lastPrinted>
  <dcterms:created xsi:type="dcterms:W3CDTF">1997-01-17T14:02:09Z</dcterms:created>
  <dcterms:modified xsi:type="dcterms:W3CDTF">2020-06-24T11:52:08Z</dcterms:modified>
</cp:coreProperties>
</file>