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2\Testületi ülések\4 Május\Május 24\44 I_3 melléklet mellékletei\"/>
    </mc:Choice>
  </mc:AlternateContent>
  <xr:revisionPtr revIDLastSave="0" documentId="13_ncr:1_{CADB6D54-3E11-4157-90CB-2F533CCB36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Munka1!$A$1:$L$200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95" i="1" l="1"/>
  <c r="L195" i="1" s="1"/>
  <c r="J195" i="1"/>
  <c r="K181" i="1"/>
  <c r="J181" i="1"/>
  <c r="L181" i="1" s="1"/>
  <c r="K176" i="1"/>
  <c r="K177" i="1"/>
  <c r="J176" i="1"/>
  <c r="K27" i="1"/>
  <c r="J27" i="1"/>
  <c r="J38" i="1"/>
  <c r="L38" i="1" s="1"/>
  <c r="L27" i="1" l="1"/>
  <c r="L176" i="1"/>
  <c r="K151" i="1"/>
  <c r="K152" i="1"/>
  <c r="J151" i="1"/>
  <c r="K112" i="1"/>
  <c r="K111" i="1" s="1"/>
  <c r="J112" i="1"/>
  <c r="C111" i="1"/>
  <c r="D111" i="1"/>
  <c r="E111" i="1"/>
  <c r="F111" i="1"/>
  <c r="G111" i="1"/>
  <c r="H111" i="1"/>
  <c r="I111" i="1"/>
  <c r="J111" i="1"/>
  <c r="B111" i="1"/>
  <c r="C59" i="1"/>
  <c r="E59" i="1"/>
  <c r="F59" i="1"/>
  <c r="H59" i="1"/>
  <c r="I59" i="1"/>
  <c r="B59" i="1"/>
  <c r="C51" i="1"/>
  <c r="E51" i="1"/>
  <c r="F51" i="1"/>
  <c r="H51" i="1"/>
  <c r="I51" i="1"/>
  <c r="B51" i="1"/>
  <c r="C11" i="1"/>
  <c r="E11" i="1"/>
  <c r="F11" i="1"/>
  <c r="H11" i="1"/>
  <c r="I11" i="1"/>
  <c r="B11" i="1"/>
  <c r="C73" i="1"/>
  <c r="D73" i="1"/>
  <c r="E73" i="1"/>
  <c r="F73" i="1"/>
  <c r="H73" i="1"/>
  <c r="I73" i="1"/>
  <c r="B73" i="1"/>
  <c r="K75" i="1"/>
  <c r="J75" i="1"/>
  <c r="K64" i="1"/>
  <c r="K65" i="1"/>
  <c r="K67" i="1"/>
  <c r="K68" i="1"/>
  <c r="J64" i="1"/>
  <c r="L64" i="1" s="1"/>
  <c r="J65" i="1"/>
  <c r="L65" i="1" s="1"/>
  <c r="J67" i="1"/>
  <c r="L67" i="1" s="1"/>
  <c r="J68" i="1"/>
  <c r="L68" i="1" s="1"/>
  <c r="K13" i="1"/>
  <c r="J13" i="1"/>
  <c r="K71" i="1"/>
  <c r="K70" i="1" s="1"/>
  <c r="J71" i="1"/>
  <c r="J70" i="1" s="1"/>
  <c r="C70" i="1"/>
  <c r="D70" i="1"/>
  <c r="E70" i="1"/>
  <c r="F70" i="1"/>
  <c r="G70" i="1"/>
  <c r="H70" i="1"/>
  <c r="I70" i="1"/>
  <c r="B70" i="1"/>
  <c r="K103" i="1"/>
  <c r="K102" i="1" s="1"/>
  <c r="J103" i="1"/>
  <c r="J102" i="1" s="1"/>
  <c r="B102" i="1"/>
  <c r="C102" i="1"/>
  <c r="D102" i="1"/>
  <c r="E102" i="1"/>
  <c r="F102" i="1"/>
  <c r="G102" i="1"/>
  <c r="H102" i="1"/>
  <c r="I102" i="1"/>
  <c r="K57" i="1"/>
  <c r="K56" i="1" s="1"/>
  <c r="J57" i="1"/>
  <c r="J56" i="1" s="1"/>
  <c r="C56" i="1"/>
  <c r="D56" i="1"/>
  <c r="E56" i="1"/>
  <c r="F56" i="1"/>
  <c r="G56" i="1"/>
  <c r="H56" i="1"/>
  <c r="I56" i="1"/>
  <c r="B56" i="1"/>
  <c r="K94" i="1"/>
  <c r="K93" i="1" s="1"/>
  <c r="J94" i="1"/>
  <c r="J93" i="1" s="1"/>
  <c r="C93" i="1"/>
  <c r="D93" i="1"/>
  <c r="E93" i="1"/>
  <c r="F93" i="1"/>
  <c r="G93" i="1"/>
  <c r="H93" i="1"/>
  <c r="I93" i="1"/>
  <c r="B93" i="1"/>
  <c r="K46" i="1"/>
  <c r="K47" i="1"/>
  <c r="K48" i="1"/>
  <c r="K49" i="1"/>
  <c r="J46" i="1"/>
  <c r="J47" i="1"/>
  <c r="L47" i="1" s="1"/>
  <c r="J48" i="1"/>
  <c r="L48" i="1" s="1"/>
  <c r="J49" i="1"/>
  <c r="L49" i="1" s="1"/>
  <c r="K54" i="1"/>
  <c r="J54" i="1"/>
  <c r="K45" i="1"/>
  <c r="J45" i="1"/>
  <c r="J152" i="1"/>
  <c r="G100" i="1"/>
  <c r="G172" i="1"/>
  <c r="G173" i="1"/>
  <c r="G174" i="1"/>
  <c r="G175" i="1"/>
  <c r="G177" i="1"/>
  <c r="G153" i="1"/>
  <c r="G154" i="1"/>
  <c r="G155" i="1"/>
  <c r="G156" i="1"/>
  <c r="G157" i="1"/>
  <c r="G158" i="1"/>
  <c r="G147" i="1"/>
  <c r="G144" i="1"/>
  <c r="G140" i="1"/>
  <c r="G141" i="1"/>
  <c r="G133" i="1"/>
  <c r="G130" i="1"/>
  <c r="G127" i="1"/>
  <c r="G121" i="1"/>
  <c r="G120" i="1"/>
  <c r="G109" i="1"/>
  <c r="G63" i="1"/>
  <c r="G168" i="1"/>
  <c r="G194" i="1"/>
  <c r="G192" i="1"/>
  <c r="G189" i="1"/>
  <c r="G188" i="1"/>
  <c r="G184" i="1"/>
  <c r="G91" i="1"/>
  <c r="G90" i="1"/>
  <c r="G89" i="1"/>
  <c r="G44" i="1"/>
  <c r="G43" i="1"/>
  <c r="G42" i="1"/>
  <c r="G25" i="1"/>
  <c r="C114" i="1"/>
  <c r="E114" i="1"/>
  <c r="F114" i="1"/>
  <c r="H114" i="1"/>
  <c r="I114" i="1"/>
  <c r="B114" i="1"/>
  <c r="J12" i="1"/>
  <c r="L152" i="1" l="1"/>
  <c r="L151" i="1"/>
  <c r="L112" i="1"/>
  <c r="L111" i="1" s="1"/>
  <c r="L75" i="1"/>
  <c r="L46" i="1"/>
  <c r="L13" i="1"/>
  <c r="L71" i="1"/>
  <c r="L70" i="1" s="1"/>
  <c r="L103" i="1"/>
  <c r="L102" i="1" s="1"/>
  <c r="L57" i="1"/>
  <c r="L56" i="1" s="1"/>
  <c r="L94" i="1"/>
  <c r="L93" i="1" s="1"/>
  <c r="L54" i="1"/>
  <c r="L45" i="1"/>
  <c r="J117" i="1"/>
  <c r="G117" i="1"/>
  <c r="G82" i="1"/>
  <c r="G74" i="1"/>
  <c r="G73" i="1" s="1"/>
  <c r="K44" i="1"/>
  <c r="J44" i="1"/>
  <c r="L44" i="1" l="1"/>
  <c r="C119" i="1"/>
  <c r="D119" i="1"/>
  <c r="E119" i="1"/>
  <c r="F119" i="1"/>
  <c r="G119" i="1"/>
  <c r="H119" i="1"/>
  <c r="I119" i="1"/>
  <c r="B119" i="1"/>
  <c r="C81" i="1"/>
  <c r="E81" i="1"/>
  <c r="F81" i="1"/>
  <c r="H81" i="1"/>
  <c r="I81" i="1"/>
  <c r="B81" i="1"/>
  <c r="B77" i="1"/>
  <c r="B162" i="1"/>
  <c r="B160" i="1" s="1"/>
  <c r="K155" i="1"/>
  <c r="J155" i="1"/>
  <c r="C143" i="1"/>
  <c r="D143" i="1"/>
  <c r="E143" i="1"/>
  <c r="F143" i="1"/>
  <c r="G143" i="1"/>
  <c r="H143" i="1"/>
  <c r="I143" i="1"/>
  <c r="B143" i="1"/>
  <c r="K144" i="1"/>
  <c r="K143" i="1" s="1"/>
  <c r="J144" i="1"/>
  <c r="J143" i="1" s="1"/>
  <c r="C138" i="1"/>
  <c r="D138" i="1"/>
  <c r="E138" i="1"/>
  <c r="F138" i="1"/>
  <c r="H138" i="1"/>
  <c r="I138" i="1"/>
  <c r="B138" i="1"/>
  <c r="K141" i="1"/>
  <c r="J141" i="1"/>
  <c r="K89" i="1"/>
  <c r="J89" i="1"/>
  <c r="J168" i="1"/>
  <c r="K121" i="1"/>
  <c r="J121" i="1"/>
  <c r="K153" i="1"/>
  <c r="J153" i="1"/>
  <c r="K91" i="1"/>
  <c r="J91" i="1"/>
  <c r="K109" i="1"/>
  <c r="K108" i="1" s="1"/>
  <c r="J109" i="1"/>
  <c r="J108" i="1" s="1"/>
  <c r="C108" i="1"/>
  <c r="D108" i="1"/>
  <c r="E108" i="1"/>
  <c r="F108" i="1"/>
  <c r="G108" i="1"/>
  <c r="H108" i="1"/>
  <c r="I108" i="1"/>
  <c r="B108" i="1"/>
  <c r="K156" i="1"/>
  <c r="J156" i="1"/>
  <c r="K43" i="1"/>
  <c r="J43" i="1"/>
  <c r="K25" i="1"/>
  <c r="J25" i="1"/>
  <c r="K63" i="1"/>
  <c r="J63" i="1"/>
  <c r="K168" i="1"/>
  <c r="K100" i="1"/>
  <c r="K99" i="1" s="1"/>
  <c r="J100" i="1"/>
  <c r="J99" i="1" s="1"/>
  <c r="C99" i="1"/>
  <c r="D99" i="1"/>
  <c r="E99" i="1"/>
  <c r="F99" i="1"/>
  <c r="G99" i="1"/>
  <c r="H99" i="1"/>
  <c r="I99" i="1"/>
  <c r="B99" i="1"/>
  <c r="K90" i="1"/>
  <c r="J90" i="1"/>
  <c r="K42" i="1"/>
  <c r="J42" i="1"/>
  <c r="K140" i="1"/>
  <c r="J140" i="1"/>
  <c r="G139" i="1"/>
  <c r="G138" i="1" s="1"/>
  <c r="J147" i="1"/>
  <c r="J146" i="1" s="1"/>
  <c r="J133" i="1"/>
  <c r="J132" i="1" s="1"/>
  <c r="J130" i="1"/>
  <c r="J129" i="1" s="1"/>
  <c r="J127" i="1"/>
  <c r="J126" i="1" s="1"/>
  <c r="C146" i="1"/>
  <c r="D146" i="1"/>
  <c r="E146" i="1"/>
  <c r="F146" i="1"/>
  <c r="G146" i="1"/>
  <c r="H146" i="1"/>
  <c r="I146" i="1"/>
  <c r="K146" i="1"/>
  <c r="B146" i="1"/>
  <c r="C132" i="1"/>
  <c r="D132" i="1"/>
  <c r="E132" i="1"/>
  <c r="F132" i="1"/>
  <c r="G132" i="1"/>
  <c r="H132" i="1"/>
  <c r="I132" i="1"/>
  <c r="K132" i="1"/>
  <c r="B132" i="1"/>
  <c r="C129" i="1"/>
  <c r="D129" i="1"/>
  <c r="E129" i="1"/>
  <c r="F129" i="1"/>
  <c r="G129" i="1"/>
  <c r="H129" i="1"/>
  <c r="I129" i="1"/>
  <c r="K129" i="1"/>
  <c r="B129" i="1"/>
  <c r="C126" i="1"/>
  <c r="D126" i="1"/>
  <c r="E126" i="1"/>
  <c r="F126" i="1"/>
  <c r="G126" i="1"/>
  <c r="H126" i="1"/>
  <c r="I126" i="1"/>
  <c r="K126" i="1"/>
  <c r="B126" i="1"/>
  <c r="K120" i="1"/>
  <c r="J120" i="1"/>
  <c r="J119" i="1" l="1"/>
  <c r="K119" i="1"/>
  <c r="L141" i="1"/>
  <c r="L155" i="1"/>
  <c r="L121" i="1"/>
  <c r="L144" i="1"/>
  <c r="L143" i="1" s="1"/>
  <c r="L89" i="1"/>
  <c r="L109" i="1"/>
  <c r="L108" i="1" s="1"/>
  <c r="L153" i="1"/>
  <c r="L91" i="1"/>
  <c r="L156" i="1"/>
  <c r="L43" i="1"/>
  <c r="L90" i="1"/>
  <c r="L25" i="1"/>
  <c r="L63" i="1"/>
  <c r="L168" i="1"/>
  <c r="L100" i="1"/>
  <c r="L99" i="1" s="1"/>
  <c r="L140" i="1"/>
  <c r="L42" i="1"/>
  <c r="L127" i="1"/>
  <c r="L126" i="1" s="1"/>
  <c r="L130" i="1"/>
  <c r="L129" i="1" s="1"/>
  <c r="L133" i="1"/>
  <c r="L132" i="1" s="1"/>
  <c r="L147" i="1"/>
  <c r="L146" i="1" s="1"/>
  <c r="L120" i="1"/>
  <c r="L119" i="1" l="1"/>
  <c r="K188" i="1"/>
  <c r="K189" i="1"/>
  <c r="K190" i="1"/>
  <c r="K191" i="1"/>
  <c r="K192" i="1"/>
  <c r="K193" i="1"/>
  <c r="K194" i="1"/>
  <c r="K196" i="1"/>
  <c r="K197" i="1"/>
  <c r="K198" i="1"/>
  <c r="J188" i="1"/>
  <c r="J189" i="1"/>
  <c r="J190" i="1"/>
  <c r="J191" i="1"/>
  <c r="J192" i="1"/>
  <c r="J193" i="1"/>
  <c r="J194" i="1"/>
  <c r="J196" i="1"/>
  <c r="J197" i="1"/>
  <c r="J198" i="1"/>
  <c r="K184" i="1"/>
  <c r="J184" i="1"/>
  <c r="J177" i="1"/>
  <c r="K172" i="1"/>
  <c r="J172" i="1"/>
  <c r="G150" i="1"/>
  <c r="G182" i="1"/>
  <c r="G88" i="1"/>
  <c r="G41" i="1"/>
  <c r="D182" i="1"/>
  <c r="K182" i="1"/>
  <c r="J182" i="1"/>
  <c r="K41" i="1"/>
  <c r="J41" i="1"/>
  <c r="C149" i="1"/>
  <c r="E149" i="1"/>
  <c r="F149" i="1"/>
  <c r="H149" i="1"/>
  <c r="I149" i="1"/>
  <c r="B149" i="1"/>
  <c r="K157" i="1"/>
  <c r="J157" i="1"/>
  <c r="K150" i="1"/>
  <c r="J150" i="1"/>
  <c r="K74" i="1"/>
  <c r="K73" i="1" s="1"/>
  <c r="J74" i="1"/>
  <c r="J73" i="1" s="1"/>
  <c r="L197" i="1" l="1"/>
  <c r="L192" i="1"/>
  <c r="L188" i="1"/>
  <c r="L184" i="1"/>
  <c r="L196" i="1"/>
  <c r="L191" i="1"/>
  <c r="L194" i="1"/>
  <c r="L190" i="1"/>
  <c r="L198" i="1"/>
  <c r="L193" i="1"/>
  <c r="L189" i="1"/>
  <c r="L182" i="1"/>
  <c r="L177" i="1"/>
  <c r="L172" i="1"/>
  <c r="L150" i="1"/>
  <c r="L157" i="1"/>
  <c r="L41" i="1"/>
  <c r="L74" i="1"/>
  <c r="L73" i="1" s="1"/>
  <c r="K116" i="1"/>
  <c r="K117" i="1"/>
  <c r="K139" i="1"/>
  <c r="K138" i="1" s="1"/>
  <c r="J139" i="1"/>
  <c r="J138" i="1" s="1"/>
  <c r="K83" i="1"/>
  <c r="K84" i="1"/>
  <c r="K85" i="1"/>
  <c r="K86" i="1"/>
  <c r="K87" i="1"/>
  <c r="K88" i="1"/>
  <c r="J88" i="1"/>
  <c r="K82" i="1"/>
  <c r="J82" i="1"/>
  <c r="K154" i="1"/>
  <c r="J154" i="1"/>
  <c r="K81" i="1" l="1"/>
  <c r="L117" i="1"/>
  <c r="L154" i="1"/>
  <c r="L82" i="1"/>
  <c r="L88" i="1"/>
  <c r="L139" i="1"/>
  <c r="L138" i="1" s="1"/>
  <c r="J83" i="1"/>
  <c r="L83" i="1" s="1"/>
  <c r="G83" i="1"/>
  <c r="D83" i="1"/>
  <c r="K158" i="1"/>
  <c r="K149" i="1" s="1"/>
  <c r="D158" i="1"/>
  <c r="D149" i="1" s="1"/>
  <c r="K106" i="1"/>
  <c r="K105" i="1" s="1"/>
  <c r="J106" i="1"/>
  <c r="J105" i="1" s="1"/>
  <c r="C105" i="1"/>
  <c r="E105" i="1"/>
  <c r="F105" i="1"/>
  <c r="H105" i="1"/>
  <c r="I105" i="1"/>
  <c r="C123" i="1"/>
  <c r="E123" i="1"/>
  <c r="F123" i="1"/>
  <c r="H123" i="1"/>
  <c r="I123" i="1"/>
  <c r="K123" i="1"/>
  <c r="K79" i="1"/>
  <c r="J79" i="1"/>
  <c r="K78" i="1"/>
  <c r="J78" i="1"/>
  <c r="G78" i="1"/>
  <c r="K97" i="1"/>
  <c r="K96" i="1" s="1"/>
  <c r="J97" i="1"/>
  <c r="J96" i="1" s="1"/>
  <c r="G97" i="1"/>
  <c r="G96" i="1" s="1"/>
  <c r="D97" i="1"/>
  <c r="D96" i="1" s="1"/>
  <c r="C96" i="1"/>
  <c r="E96" i="1"/>
  <c r="F96" i="1"/>
  <c r="H96" i="1"/>
  <c r="I96" i="1"/>
  <c r="B96" i="1"/>
  <c r="J85" i="1"/>
  <c r="L85" i="1" s="1"/>
  <c r="J86" i="1"/>
  <c r="L86" i="1" s="1"/>
  <c r="J87" i="1"/>
  <c r="L87" i="1" s="1"/>
  <c r="J84" i="1"/>
  <c r="L84" i="1" s="1"/>
  <c r="G85" i="1"/>
  <c r="G86" i="1"/>
  <c r="G87" i="1"/>
  <c r="G84" i="1"/>
  <c r="D85" i="1"/>
  <c r="D86" i="1"/>
  <c r="D87" i="1"/>
  <c r="D84" i="1"/>
  <c r="D79" i="1"/>
  <c r="D78" i="1"/>
  <c r="C77" i="1"/>
  <c r="K62" i="1"/>
  <c r="J62" i="1"/>
  <c r="G62" i="1"/>
  <c r="G67" i="1"/>
  <c r="G61" i="1"/>
  <c r="D62" i="1"/>
  <c r="D67" i="1"/>
  <c r="D61" i="1"/>
  <c r="D53" i="1"/>
  <c r="B123" i="1"/>
  <c r="B105" i="1"/>
  <c r="B9" i="1" l="1"/>
  <c r="C9" i="1"/>
  <c r="L81" i="1"/>
  <c r="G59" i="1"/>
  <c r="D59" i="1"/>
  <c r="G81" i="1"/>
  <c r="D81" i="1"/>
  <c r="J81" i="1"/>
  <c r="L79" i="1"/>
  <c r="L78" i="1"/>
  <c r="L97" i="1"/>
  <c r="L96" i="1" s="1"/>
  <c r="D77" i="1"/>
  <c r="K61" i="1"/>
  <c r="K59" i="1" s="1"/>
  <c r="J61" i="1"/>
  <c r="J59" i="1" s="1"/>
  <c r="C162" i="1"/>
  <c r="C160" i="1" s="1"/>
  <c r="E162" i="1"/>
  <c r="E160" i="1" s="1"/>
  <c r="F162" i="1"/>
  <c r="F160" i="1" s="1"/>
  <c r="H162" i="1"/>
  <c r="H160" i="1" s="1"/>
  <c r="I162" i="1"/>
  <c r="I160" i="1" s="1"/>
  <c r="G149" i="1"/>
  <c r="G53" i="1"/>
  <c r="L62" i="1" l="1"/>
  <c r="L61" i="1"/>
  <c r="L59" i="1" s="1"/>
  <c r="J158" i="1" l="1"/>
  <c r="J149" i="1" s="1"/>
  <c r="K53" i="1" l="1"/>
  <c r="J53" i="1"/>
  <c r="L53" i="1" l="1"/>
  <c r="K171" i="1"/>
  <c r="K173" i="1"/>
  <c r="K174" i="1"/>
  <c r="K175" i="1"/>
  <c r="K178" i="1"/>
  <c r="K179" i="1"/>
  <c r="K180" i="1"/>
  <c r="K183" i="1"/>
  <c r="K185" i="1"/>
  <c r="K186" i="1"/>
  <c r="K187" i="1"/>
  <c r="J173" i="1"/>
  <c r="J174" i="1"/>
  <c r="J175" i="1"/>
  <c r="J178" i="1"/>
  <c r="J179" i="1"/>
  <c r="J180" i="1"/>
  <c r="J183" i="1"/>
  <c r="J185" i="1"/>
  <c r="J186" i="1"/>
  <c r="J187" i="1"/>
  <c r="G178" i="1"/>
  <c r="G179" i="1"/>
  <c r="G180" i="1"/>
  <c r="G183" i="1"/>
  <c r="G185" i="1"/>
  <c r="G186" i="1"/>
  <c r="G187" i="1"/>
  <c r="G190" i="1"/>
  <c r="G191" i="1"/>
  <c r="G193" i="1"/>
  <c r="G196" i="1"/>
  <c r="G197" i="1"/>
  <c r="G198" i="1"/>
  <c r="D198" i="1"/>
  <c r="D197" i="1"/>
  <c r="D196" i="1"/>
  <c r="D193" i="1"/>
  <c r="D191" i="1"/>
  <c r="D190" i="1"/>
  <c r="D187" i="1"/>
  <c r="D186" i="1"/>
  <c r="D185" i="1"/>
  <c r="D183" i="1"/>
  <c r="D180" i="1"/>
  <c r="D179" i="1"/>
  <c r="D178" i="1"/>
  <c r="D175" i="1"/>
  <c r="D174" i="1"/>
  <c r="D173" i="1"/>
  <c r="D171" i="1"/>
  <c r="C170" i="1"/>
  <c r="B170" i="1"/>
  <c r="D167" i="1"/>
  <c r="D166" i="1"/>
  <c r="D164" i="1"/>
  <c r="D163" i="1"/>
  <c r="E77" i="1"/>
  <c r="E9" i="1" s="1"/>
  <c r="F77" i="1"/>
  <c r="F9" i="1" s="1"/>
  <c r="H77" i="1"/>
  <c r="H9" i="1" s="1"/>
  <c r="I77" i="1"/>
  <c r="I9" i="1" s="1"/>
  <c r="L106" i="1"/>
  <c r="L105" i="1" s="1"/>
  <c r="J115" i="1"/>
  <c r="J116" i="1"/>
  <c r="L116" i="1" s="1"/>
  <c r="J124" i="1"/>
  <c r="G106" i="1"/>
  <c r="G105" i="1" s="1"/>
  <c r="G115" i="1"/>
  <c r="G116" i="1"/>
  <c r="G124" i="1"/>
  <c r="G123" i="1" s="1"/>
  <c r="D124" i="1"/>
  <c r="D123" i="1" s="1"/>
  <c r="D116" i="1"/>
  <c r="D115" i="1"/>
  <c r="D106" i="1"/>
  <c r="D105" i="1" s="1"/>
  <c r="D52" i="1"/>
  <c r="D51" i="1" s="1"/>
  <c r="D40" i="1"/>
  <c r="D39" i="1"/>
  <c r="D37" i="1"/>
  <c r="D36" i="1"/>
  <c r="D35" i="1"/>
  <c r="D34" i="1"/>
  <c r="D33" i="1"/>
  <c r="D32" i="1"/>
  <c r="D31" i="1"/>
  <c r="D30" i="1"/>
  <c r="D29" i="1"/>
  <c r="D28" i="1"/>
  <c r="D26" i="1"/>
  <c r="D24" i="1"/>
  <c r="D23" i="1"/>
  <c r="D22" i="1"/>
  <c r="D21" i="1"/>
  <c r="D20" i="1"/>
  <c r="D19" i="1"/>
  <c r="D18" i="1"/>
  <c r="D17" i="1"/>
  <c r="D16" i="1"/>
  <c r="D15" i="1"/>
  <c r="D14" i="1"/>
  <c r="D12" i="1"/>
  <c r="D11" i="1" s="1"/>
  <c r="J114" i="1" l="1"/>
  <c r="G114" i="1"/>
  <c r="D114" i="1"/>
  <c r="D9" i="1" s="1"/>
  <c r="L187" i="1"/>
  <c r="L178" i="1"/>
  <c r="L174" i="1"/>
  <c r="L124" i="1"/>
  <c r="L123" i="1" s="1"/>
  <c r="J123" i="1"/>
  <c r="D162" i="1"/>
  <c r="D160" i="1" s="1"/>
  <c r="L185" i="1"/>
  <c r="B200" i="1"/>
  <c r="C200" i="1"/>
  <c r="L183" i="1"/>
  <c r="L179" i="1"/>
  <c r="L175" i="1"/>
  <c r="L186" i="1"/>
  <c r="L180" i="1"/>
  <c r="L173" i="1"/>
  <c r="D170" i="1"/>
  <c r="K161" i="1" l="1"/>
  <c r="K163" i="1"/>
  <c r="K164" i="1"/>
  <c r="K166" i="1"/>
  <c r="K167" i="1"/>
  <c r="J161" i="1"/>
  <c r="J163" i="1"/>
  <c r="J164" i="1"/>
  <c r="J166" i="1"/>
  <c r="J167" i="1"/>
  <c r="J171" i="1"/>
  <c r="L171" i="1" s="1"/>
  <c r="G161" i="1"/>
  <c r="G163" i="1"/>
  <c r="G164" i="1"/>
  <c r="G166" i="1"/>
  <c r="G167" i="1"/>
  <c r="G171" i="1"/>
  <c r="K115" i="1"/>
  <c r="K114" i="1" s="1"/>
  <c r="K14" i="1"/>
  <c r="K15" i="1"/>
  <c r="K16" i="1"/>
  <c r="K17" i="1"/>
  <c r="K18" i="1"/>
  <c r="K19" i="1"/>
  <c r="K20" i="1"/>
  <c r="K21" i="1"/>
  <c r="K22" i="1"/>
  <c r="K23" i="1"/>
  <c r="K24" i="1"/>
  <c r="K26" i="1"/>
  <c r="K28" i="1"/>
  <c r="K29" i="1"/>
  <c r="K30" i="1"/>
  <c r="K31" i="1"/>
  <c r="K32" i="1"/>
  <c r="K33" i="1"/>
  <c r="K34" i="1"/>
  <c r="K35" i="1"/>
  <c r="K36" i="1"/>
  <c r="K37" i="1"/>
  <c r="K39" i="1"/>
  <c r="K40" i="1"/>
  <c r="K52" i="1"/>
  <c r="K51" i="1" s="1"/>
  <c r="K12" i="1"/>
  <c r="K11" i="1" s="1"/>
  <c r="J14" i="1"/>
  <c r="J15" i="1"/>
  <c r="J16" i="1"/>
  <c r="J17" i="1"/>
  <c r="J18" i="1"/>
  <c r="J19" i="1"/>
  <c r="J20" i="1"/>
  <c r="J21" i="1"/>
  <c r="J22" i="1"/>
  <c r="J23" i="1"/>
  <c r="J24" i="1"/>
  <c r="J26" i="1"/>
  <c r="J28" i="1"/>
  <c r="L28" i="1" s="1"/>
  <c r="J29" i="1"/>
  <c r="J30" i="1"/>
  <c r="J31" i="1"/>
  <c r="J32" i="1"/>
  <c r="J33" i="1"/>
  <c r="J34" i="1"/>
  <c r="J35" i="1"/>
  <c r="J36" i="1"/>
  <c r="J37" i="1"/>
  <c r="J39" i="1"/>
  <c r="L39" i="1" s="1"/>
  <c r="J40" i="1"/>
  <c r="J52" i="1"/>
  <c r="J51" i="1" s="1"/>
  <c r="E170" i="1"/>
  <c r="F170" i="1"/>
  <c r="H170" i="1"/>
  <c r="I170" i="1"/>
  <c r="G14" i="1"/>
  <c r="G15" i="1"/>
  <c r="G16" i="1"/>
  <c r="G17" i="1"/>
  <c r="G18" i="1"/>
  <c r="G19" i="1"/>
  <c r="G20" i="1"/>
  <c r="G21" i="1"/>
  <c r="G22" i="1"/>
  <c r="G23" i="1"/>
  <c r="G24" i="1"/>
  <c r="G26" i="1"/>
  <c r="G28" i="1"/>
  <c r="G29" i="1"/>
  <c r="G30" i="1"/>
  <c r="G31" i="1"/>
  <c r="G32" i="1"/>
  <c r="G33" i="1"/>
  <c r="G34" i="1"/>
  <c r="G35" i="1"/>
  <c r="G36" i="1"/>
  <c r="G37" i="1"/>
  <c r="G39" i="1"/>
  <c r="G40" i="1"/>
  <c r="G52" i="1"/>
  <c r="G51" i="1" s="1"/>
  <c r="G79" i="1"/>
  <c r="G12" i="1"/>
  <c r="G11" i="1" l="1"/>
  <c r="J11" i="1"/>
  <c r="J162" i="1"/>
  <c r="J160" i="1" s="1"/>
  <c r="L115" i="1"/>
  <c r="L114" i="1" s="1"/>
  <c r="G77" i="1"/>
  <c r="J77" i="1"/>
  <c r="K77" i="1"/>
  <c r="K9" i="1" s="1"/>
  <c r="K162" i="1"/>
  <c r="K160" i="1" s="1"/>
  <c r="G162" i="1"/>
  <c r="G160" i="1" s="1"/>
  <c r="E200" i="1"/>
  <c r="G170" i="1"/>
  <c r="J170" i="1"/>
  <c r="K170" i="1"/>
  <c r="L30" i="1"/>
  <c r="J9" i="1" l="1"/>
  <c r="G9" i="1"/>
  <c r="G200" i="1" s="1"/>
  <c r="L158" i="1"/>
  <c r="L149" i="1" s="1"/>
  <c r="F200" i="1"/>
  <c r="H200" i="1"/>
  <c r="I200" i="1" l="1"/>
  <c r="L12" i="1"/>
  <c r="L37" i="1"/>
  <c r="L33" i="1"/>
  <c r="L31" i="1"/>
  <c r="L24" i="1"/>
  <c r="L22" i="1"/>
  <c r="L20" i="1"/>
  <c r="L18" i="1"/>
  <c r="L16" i="1"/>
  <c r="L14" i="1"/>
  <c r="L166" i="1"/>
  <c r="L52" i="1"/>
  <c r="L51" i="1" s="1"/>
  <c r="L34" i="1"/>
  <c r="L29" i="1"/>
  <c r="L23" i="1"/>
  <c r="L19" i="1"/>
  <c r="L15" i="1"/>
  <c r="L36" i="1"/>
  <c r="L32" i="1"/>
  <c r="L26" i="1"/>
  <c r="L21" i="1"/>
  <c r="L17" i="1"/>
  <c r="L167" i="1"/>
  <c r="L164" i="1"/>
  <c r="L161" i="1"/>
  <c r="L40" i="1"/>
  <c r="L35" i="1"/>
  <c r="L163" i="1"/>
  <c r="L11" i="1" l="1"/>
  <c r="L9" i="1" s="1"/>
  <c r="P9" i="1" s="1"/>
  <c r="L77" i="1"/>
  <c r="L162" i="1"/>
  <c r="L160" i="1" s="1"/>
  <c r="J200" i="1"/>
  <c r="K200" i="1"/>
  <c r="L170" i="1"/>
  <c r="L200" i="1" l="1"/>
  <c r="D200" i="1" l="1"/>
</calcChain>
</file>

<file path=xl/sharedStrings.xml><?xml version="1.0" encoding="utf-8"?>
<sst xmlns="http://schemas.openxmlformats.org/spreadsheetml/2006/main" count="195" uniqueCount="164">
  <si>
    <t>Beruházás megnevezése</t>
  </si>
  <si>
    <t>Beruházási kiadások összesen</t>
  </si>
  <si>
    <t>Útépítések</t>
  </si>
  <si>
    <t>Kötelező feladatok</t>
  </si>
  <si>
    <t>Önként vállalt feladatok</t>
  </si>
  <si>
    <t>E Ft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</si>
  <si>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</si>
  <si>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</si>
  <si>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</si>
  <si>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</si>
  <si>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</si>
  <si>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</si>
  <si>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</si>
  <si>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</si>
  <si>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 xml:space="preserve">Komárom Város Egészségügyi Alapellátási Szolgálata kisértékű tárgyi eszköz </t>
  </si>
  <si>
    <t>Komáromi Kistáltos Óvoda kisértékű tárgyi eszközök</t>
  </si>
  <si>
    <t>Komáromi Napsugár Óvoda kisértékű tárgyi eszközök</t>
  </si>
  <si>
    <t>Komáromi Tóparti Óvoda kisértékű tárgyi eszközök</t>
  </si>
  <si>
    <t>Komáromi Csillag Óvoda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</si>
  <si>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</si>
  <si>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</si>
  <si>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</si>
  <si>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</si>
  <si>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</si>
  <si>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Komáromi Tám-Pont Család- és Gyermekjóléti Intézmény kisértékű tárgyi eszközök</t>
  </si>
  <si>
    <t>Hardver beszerzések</t>
  </si>
  <si>
    <t>kisértékű informatikai eszközök</t>
  </si>
  <si>
    <t>kisértékű egyéb gép, berendezés</t>
  </si>
  <si>
    <t>Geotermikus hőellátó rendszer kiépítése támogatásból</t>
  </si>
  <si>
    <t>8. melléklet</t>
  </si>
  <si>
    <t>Pályázatok és azokhoz kapcsolódó feladatok</t>
  </si>
  <si>
    <t>Immateriális javak beszerzése</t>
  </si>
  <si>
    <t xml:space="preserve">Út tervezések </t>
  </si>
  <si>
    <t>Humán szolgáltatások fejlesztése önerő</t>
  </si>
  <si>
    <t xml:space="preserve">Komarno Komárom közösségi közlekedés javítása támogatásból </t>
  </si>
  <si>
    <t>Kisértékű tárgyi eszközök</t>
  </si>
  <si>
    <t>Komarno Komárom közösségi közlekedés javítása önerő</t>
  </si>
  <si>
    <r>
      <t>Javasolt módos</t>
    </r>
    <r>
      <rPr>
        <b/>
        <sz val="10"/>
        <rFont val="Calibri"/>
        <family val="2"/>
        <charset val="238"/>
      </rPr>
      <t>í</t>
    </r>
    <r>
      <rPr>
        <b/>
        <sz val="10"/>
        <rFont val="Times New Roman CE"/>
        <family val="1"/>
        <charset val="238"/>
      </rPr>
      <t>tás</t>
    </r>
  </si>
  <si>
    <t xml:space="preserve"> Eredeti ei összesen</t>
  </si>
  <si>
    <t>Módostott ei összesen</t>
  </si>
  <si>
    <t>Mentősöknek orvosi eszközök</t>
  </si>
  <si>
    <t>Komárom Város szennyvízelvezetésének és tisztításának fejlesztése támogatásból</t>
  </si>
  <si>
    <t>LIMES pályázat támogatásból</t>
  </si>
  <si>
    <t>072044 Mentés</t>
  </si>
  <si>
    <t>Óvodai játszóterek fejlesztése</t>
  </si>
  <si>
    <t xml:space="preserve">Ipari park bővítése és zajvédelmi feladatok megvalósítása </t>
  </si>
  <si>
    <t>Ivóvíz projekt támogatásból</t>
  </si>
  <si>
    <t>Inkubátorházak fejlesztése eszközbeszerzés önerő</t>
  </si>
  <si>
    <t>Inkubátorházak fejlesztése építés önerő</t>
  </si>
  <si>
    <t>Nonprofit szolgáltatóház kialakítása eszközbeszerzés önerő</t>
  </si>
  <si>
    <t>Nonprofit szolgáltatóház kialakítás önerő</t>
  </si>
  <si>
    <t>KOMBI kerékpárkölcsönző rendszer dokkoló állomás kialakítás önerő</t>
  </si>
  <si>
    <t>Brigetio öröksége látogatóközpont eszközbeszerzés  önerő</t>
  </si>
  <si>
    <t xml:space="preserve">Helyi identitás és kohézió erősítése pályázati támogatásból </t>
  </si>
  <si>
    <t>LIMES közmű tervezési feladatok ( víz,csapadék,szennyvíz, elektromos hálózat,közvilágítás) önerő</t>
  </si>
  <si>
    <t>Limes látogatóközpont víziközműveinek kiépítése önerő</t>
  </si>
  <si>
    <t>CLLD önerő</t>
  </si>
  <si>
    <t>CLLD Monostor átalakítás támogatásból</t>
  </si>
  <si>
    <t>CLLD Szőny átalakítás támogatásból</t>
  </si>
  <si>
    <t>Klapka 200 eszközbeszerzés támogatásból</t>
  </si>
  <si>
    <t>Klapka 200 eszközbeszerzés önerő</t>
  </si>
  <si>
    <t>Kisprojekt alap eszközök támogatásból</t>
  </si>
  <si>
    <t>Kisprojekt alap eszközök önerő</t>
  </si>
  <si>
    <t>Tisztítsuk meg az országot eszközbeszerzés pályázati támogatásból</t>
  </si>
  <si>
    <t>Hungaro-Len KFT-ből kiválás útján létrejövő új cég üzletrészeink megvásárlása</t>
  </si>
  <si>
    <t>CTP+ további iparterület előkészítés- telekvásárlás</t>
  </si>
  <si>
    <t>Bekötő út Ipari parkban</t>
  </si>
  <si>
    <t>Járda építések</t>
  </si>
  <si>
    <t>Szőnyi ATM-hez vezető járda</t>
  </si>
  <si>
    <t>Közvilágítás korszerűsítés folytatása (LED)</t>
  </si>
  <si>
    <t>Guyon Richárd utca közvilágítási hálózat kiépítése</t>
  </si>
  <si>
    <t>ATM kihelyezés  (2 db)</t>
  </si>
  <si>
    <t>Duna-híd Látogatóközpont eszközvásárlás</t>
  </si>
  <si>
    <t>Jókai liget kiszolgáló helység riasztó rendszere</t>
  </si>
  <si>
    <t>Nonprofit Szolgáltató Ház kamera rendszere</t>
  </si>
  <si>
    <t>Nonprofit Szolgáltató Ház új fogyasztó bekapcsolása</t>
  </si>
  <si>
    <t xml:space="preserve">081061 Szabadidős park, fürdő és strandszolgáltatás </t>
  </si>
  <si>
    <t>Komthermál KFt törzstőke emelés</t>
  </si>
  <si>
    <t>Komáromi Napsugár Óvoda kerítés építés</t>
  </si>
  <si>
    <t>092260 Gimnázium és szakképző iskola tanulóinak oktatásával összefüggő működtetési feladatok</t>
  </si>
  <si>
    <t>104035 Gyermekétkeztetés bölcsődében, fogyatékosok nappali intézményében</t>
  </si>
  <si>
    <t xml:space="preserve">4/2021.(II.3.) önk rendelet eredeti ei </t>
  </si>
  <si>
    <t>Komárom Város 2021. évi beruházási előirányzatának módosítása feladatonként (ÁFÁ-val)</t>
  </si>
  <si>
    <t>Zöld város pályázat eszközbeszerzés önerő</t>
  </si>
  <si>
    <t>081071 Üdülői szálláshely szolgáltatásés étkezés</t>
  </si>
  <si>
    <t>Engedélyezési tervek aktualizálása</t>
  </si>
  <si>
    <t>Nonprofit Szolgáltató Ház játszótér</t>
  </si>
  <si>
    <t>104030 Gyermekek napközbeni ellátása családi bölcsőde</t>
  </si>
  <si>
    <t>Vízórák beépítése</t>
  </si>
  <si>
    <t>052080 Szennyvízcsatorna építése, fenntartása, üzemeltetése</t>
  </si>
  <si>
    <t>Házi átemelő telepítése</t>
  </si>
  <si>
    <t xml:space="preserve">098051 Utazó gyógypedagógusi, utazó konduktori tevékenység szakmai feladatai </t>
  </si>
  <si>
    <t>Komáromi Szivárvány Óvoda biztonsági kamerarendszer</t>
  </si>
  <si>
    <t>Komáromi Kistáltos Óvoda biztonsági kamera rendszer</t>
  </si>
  <si>
    <t>Komáromi Gesztenyés Óvoda biztonsági kamera rendszer</t>
  </si>
  <si>
    <t>Komáromi Napsugár Óvoda biztonsági kamera rendszer</t>
  </si>
  <si>
    <t>Komáromi Tóparti Óvoda biztonsági kamera rendszer</t>
  </si>
  <si>
    <t>Komáromi Szőnyi Színes Óvoda biztonsági kamera rendszer</t>
  </si>
  <si>
    <t>Komáromi Csillag Óvoda biztonsági kamera rendszer</t>
  </si>
  <si>
    <t>Komáromi Aprótalpak Bölcsőde biztonsági kamera rendszer</t>
  </si>
  <si>
    <t>Komáromi Tám-Pont Család- és Gyermekjóléti Intézmény multifunkciós gép</t>
  </si>
  <si>
    <t>011130 Önkormányzatok és önkormányzati hivatalok jogalkotó és általános igazgatási tevékenysége</t>
  </si>
  <si>
    <t>Komáromi Szivárvány Óvoda kisértékű tárgyi eszköz</t>
  </si>
  <si>
    <t>Komáromi Gesztenyés Óvoda kisértékű tárgyi eszköz</t>
  </si>
  <si>
    <t>Komáromi Szőnyi Színes Óvoda kisértékű tárgyi eszköz</t>
  </si>
  <si>
    <t>Komáromi Aprótalpak Bölcsőde klíma</t>
  </si>
  <si>
    <t>Komáromi Aprótalpak Bölcsőde kisértékű tárgyi eszköz</t>
  </si>
  <si>
    <t>Komáromi Tám-Pont Család- és Gyermekjóléti Intézmény hálózati eszközök</t>
  </si>
  <si>
    <t>Komárom Város Egyesített Szociális Intézménye notebook</t>
  </si>
  <si>
    <t>092120 Köznevelési int 5-8 évf. tanulók nevelésével, oktatásával összefüggő műk. feladatok</t>
  </si>
  <si>
    <t>Petőfi Sándor Általános Iskola  -falba építhető szekrény</t>
  </si>
  <si>
    <t>102023 Időskorúak tartós bentlakásos ellátása</t>
  </si>
  <si>
    <t>Alapszolgáltatási program</t>
  </si>
  <si>
    <t>102024 Demens betegek tartós bentlakásos ellátása</t>
  </si>
  <si>
    <t>102031 Idősek nappali ellátása</t>
  </si>
  <si>
    <t>107051 Szociális étkeztetés szociális konyhán</t>
  </si>
  <si>
    <t>Zsebibaba Bölcsődébe játszótér építés</t>
  </si>
  <si>
    <t>Zöld Komárom zöld jövő pályázat eszközbeszerzés támogatásból</t>
  </si>
  <si>
    <t>Bikaistállóba csatlakozó szekrény kiépítése</t>
  </si>
  <si>
    <t>081030 Sportlétesítmények, edzőtáborok működtetése és fejlesztése</t>
  </si>
  <si>
    <t>Berecz Dezső Sporttelepen új mérőhely kialakítása</t>
  </si>
  <si>
    <t>Klíma beszerelés</t>
  </si>
  <si>
    <t>1565/5 HRSZ ingatlanon támfal építés</t>
  </si>
  <si>
    <t>Brigetio öröksége látogatóközpont építés  önerő</t>
  </si>
  <si>
    <t>096015  Gyerekétkeztetés köznevelési intézményben</t>
  </si>
  <si>
    <t>082091 Közművelődés, közösségi és társadalmi részvétel fejlesztése</t>
  </si>
  <si>
    <t>Szőnyi Művelődési Házba riasztó</t>
  </si>
  <si>
    <t>Locsoló vízmérő órák tervezési díja</t>
  </si>
  <si>
    <t>Bozsik József Általános Iskolába klíma</t>
  </si>
  <si>
    <t>Nonprofit Szolgáltató Házba klíma</t>
  </si>
  <si>
    <t>Minivár Bölcsőde -polikarbonát tető</t>
  </si>
  <si>
    <t>Minivár Bölcsődébe konyhai páraelszívó</t>
  </si>
  <si>
    <t>Belterületi utak, járdák felújítása támogatásból</t>
  </si>
  <si>
    <t>Belterületi utak, járdák felújítása önerő</t>
  </si>
  <si>
    <t>Jókai Mór Gimnázium fűtőrendszer korszerűsítés</t>
  </si>
  <si>
    <t>OIP számítógépes pályázat önerő</t>
  </si>
  <si>
    <t>Telek vásárlás Komárom, Ifjúság utcai vízelvezető rendszer kiépítése céljából</t>
  </si>
  <si>
    <t>Országos műjégpálya program támogatásból</t>
  </si>
  <si>
    <t>Országos műjégpálya program önerő</t>
  </si>
  <si>
    <t>072311 Fogorvosi alapellátás</t>
  </si>
  <si>
    <t>Amalgám szeparátorok</t>
  </si>
  <si>
    <t>016080 Kiemelt állami és önkormányzati rendezvények</t>
  </si>
  <si>
    <t>Karácsonyi díszkivilágítás</t>
  </si>
  <si>
    <t>081045 Szabadidősport tevékenység támogatása</t>
  </si>
  <si>
    <t>Műjégpálya üzemeltetéshez szükséges elektromos hálózat kiépítése</t>
  </si>
  <si>
    <t>Jókai Moziba eszközbeszerzés támogatásból</t>
  </si>
  <si>
    <t>047320 Turizmusfejlesztési támogatások és tevékenységek</t>
  </si>
  <si>
    <t>Duna Gerecse Turisztikai Nonprofit Kft-ben üuletrész vásárlás</t>
  </si>
  <si>
    <t>Gyár utcai járda felújítás az 5000 fő feletti települések fejlesztési támogatásából</t>
  </si>
  <si>
    <t>Ipari park bővítése és zajvédelmi feladatok megvalósítása  önerő</t>
  </si>
  <si>
    <t>Humán szolgáltatások fejlesztése támogatásból eszközbeszerzés</t>
  </si>
  <si>
    <t>Kisprojekt alap építmény támogatásból</t>
  </si>
  <si>
    <t>Puskás Tivadar út  és 1. főút körforgalom közötti útszakasz</t>
  </si>
  <si>
    <t>Ácsi út, Rákóczi rakparti és Tatai úti autóbusz megállóhelyek</t>
  </si>
  <si>
    <t>Társadalmi munkás járdaépítés</t>
  </si>
  <si>
    <t>Koppánymonostor Levél utca csatorna bekötés törzshálózatra</t>
  </si>
  <si>
    <t>086090 Egyéb szabadidős szolgáltatás</t>
  </si>
  <si>
    <t>Csatorna és vízbekötés Jókai ligetr 609 HRSZ</t>
  </si>
  <si>
    <t>066010 Zöldterület kezelés</t>
  </si>
  <si>
    <t>Komáromi Gesztenyés Óvoda bútorok</t>
  </si>
  <si>
    <t>Komáromi Tóparti Óvoda öltözőszekrények</t>
  </si>
  <si>
    <t>Komárom Város Egyesített Szociális Intézménye mángorlógép</t>
  </si>
  <si>
    <t>16/2021. (X. 8.) önk rend módosított ei</t>
  </si>
  <si>
    <t xml:space="preserve">  10/2022. (V.25.) önk rendelet mód.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</si>
</sst>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9"/>
      <name val="Arial CE"/>
      <charset val="238"/>
    </font>
    <font>
      <sz val="10"/>
      <name val="Times New Roman CE"/>
      <family val="1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6">
    <xf numFmtId="0" fontId="0" fillId="0" borderId="0" xfId="0"/>
    <xf numFmtId="49" fontId="0" fillId="0" borderId="0" xfId="0" applyNumberFormat="1"/>
    <xf numFmtId="49" fontId="0" fillId="0" borderId="0" xfId="0" applyNumberFormat="1" applyBorder="1"/>
    <xf numFmtId="49" fontId="2" fillId="0" borderId="1" xfId="0" applyNumberFormat="1" applyFont="1" applyBorder="1"/>
    <xf numFmtId="3" fontId="2" fillId="0" borderId="1" xfId="0" applyNumberFormat="1" applyFont="1" applyBorder="1"/>
    <xf numFmtId="49" fontId="3" fillId="0" borderId="1" xfId="0" applyNumberFormat="1" applyFont="1" applyBorder="1"/>
    <xf numFmtId="3" fontId="3" fillId="0" borderId="1" xfId="0" applyNumberFormat="1" applyFont="1" applyBorder="1"/>
    <xf numFmtId="3" fontId="3" fillId="0" borderId="1" xfId="0" applyNumberFormat="1" applyFont="1" applyFill="1" applyBorder="1"/>
    <xf numFmtId="49" fontId="4" fillId="0" borderId="1" xfId="0" applyNumberFormat="1" applyFont="1" applyBorder="1"/>
    <xf numFmtId="3" fontId="3" fillId="0" borderId="1" xfId="0" applyNumberFormat="1" applyFont="1" applyBorder="1" applyAlignment="1"/>
    <xf numFmtId="3" fontId="3" fillId="0" borderId="1" xfId="0" applyNumberFormat="1" applyFont="1" applyFill="1" applyBorder="1" applyAlignment="1"/>
    <xf numFmtId="0" fontId="0" fillId="0" borderId="0" xfId="0" applyAlignment="1">
      <alignment horizontal="right"/>
    </xf>
    <xf numFmtId="0" fontId="0" fillId="0" borderId="0" xfId="0" applyFill="1"/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2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/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3" fontId="3" fillId="0" borderId="0" xfId="0" applyNumberFormat="1" applyFont="1"/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3" fontId="3" fillId="4" borderId="1" xfId="0" applyNumberFormat="1" applyFont="1" applyFill="1" applyBorder="1"/>
    <xf numFmtId="3" fontId="2" fillId="4" borderId="1" xfId="0" applyNumberFormat="1" applyFont="1" applyFill="1" applyBorder="1"/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/>
    <xf numFmtId="0" fontId="0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3" fontId="0" fillId="0" borderId="0" xfId="0" applyNumberFormat="1"/>
    <xf numFmtId="0" fontId="13" fillId="0" borderId="1" xfId="0" applyFont="1" applyBorder="1" applyAlignment="1">
      <alignment horizontal="center" vertical="center" wrapText="1"/>
    </xf>
    <xf numFmtId="0" fontId="0" fillId="4" borderId="1" xfId="0" applyFont="1" applyFill="1" applyBorder="1"/>
    <xf numFmtId="0" fontId="9" fillId="0" borderId="1" xfId="0" applyFont="1" applyBorder="1" applyAlignment="1">
      <alignment horizontal="center" vertical="center" wrapText="1"/>
    </xf>
    <xf numFmtId="49" fontId="2" fillId="4" borderId="1" xfId="0" applyNumberFormat="1" applyFont="1" applyFill="1" applyBorder="1"/>
    <xf numFmtId="0" fontId="0" fillId="4" borderId="0" xfId="0" applyFill="1"/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12" fillId="0" borderId="1" xfId="1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Normál" xfId="0" builtinId="0"/>
    <cellStyle name="Normál_Beruh.felú-átadott-átvett" xfId="1" xr:uid="{A7E96BB3-2561-4E3D-9B49-72232092B9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92"/>
  <sheetViews>
    <sheetView tabSelected="1" zoomScaleNormal="100" zoomScaleSheetLayoutView="100" workbookViewId="0">
      <pane ySplit="7" topLeftCell="A197" activePane="bottomLeft" state="frozen"/>
      <selection pane="bottomLeft" activeCell="J135" sqref="J135:L135"/>
    </sheetView>
  </sheetViews>
  <sheetFormatPr defaultRowHeight="12.75" x14ac:dyDescent="0.2"/>
  <cols>
    <col min="1" max="1" width="82.28515625" bestFit="1" customWidth="1"/>
    <col min="2" max="3" width="10.7109375" customWidth="1"/>
    <col min="4" max="4" width="11.85546875" customWidth="1"/>
    <col min="5" max="5" width="9.85546875" bestFit="1" customWidth="1"/>
    <col min="6" max="6" width="9.28515625" customWidth="1"/>
    <col min="7" max="7" width="9.85546875" bestFit="1" customWidth="1"/>
    <col min="8" max="8" width="9.5703125" customWidth="1"/>
    <col min="10" max="10" width="9.85546875" bestFit="1" customWidth="1"/>
    <col min="12" max="12" width="9.85546875" bestFit="1" customWidth="1"/>
    <col min="16" max="16" width="10.140625" bestFit="1" customWidth="1"/>
  </cols>
  <sheetData>
    <row r="1" spans="1:17" ht="11.25" customHeight="1" x14ac:dyDescent="0.2">
      <c r="B1" s="29"/>
      <c r="C1" s="29"/>
      <c r="D1" s="29"/>
      <c r="E1" s="29"/>
      <c r="F1" s="29"/>
      <c r="G1" s="29"/>
      <c r="L1" s="27" t="s">
        <v>29</v>
      </c>
    </row>
    <row r="2" spans="1:17" ht="12" customHeight="1" x14ac:dyDescent="0.2">
      <c r="A2" s="48" t="s">
        <v>82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7" ht="12" customHeight="1" x14ac:dyDescent="0.2">
      <c r="A3" s="20"/>
      <c r="C3" s="55"/>
      <c r="D3" s="55"/>
      <c r="E3" s="37"/>
      <c r="F3" s="37"/>
      <c r="G3" s="37"/>
    </row>
    <row r="4" spans="1:17" ht="12" customHeight="1" x14ac:dyDescent="0.2">
      <c r="A4" s="19"/>
      <c r="C4" s="55"/>
      <c r="D4" s="55"/>
      <c r="E4" s="37"/>
      <c r="F4" s="37"/>
      <c r="G4" s="37"/>
    </row>
    <row r="5" spans="1:17" x14ac:dyDescent="0.2">
      <c r="L5" s="11" t="s">
        <v>5</v>
      </c>
    </row>
    <row r="6" spans="1:17" ht="27.75" customHeight="1" x14ac:dyDescent="0.2">
      <c r="A6" s="49" t="s">
        <v>0</v>
      </c>
      <c r="B6" s="50" t="s">
        <v>81</v>
      </c>
      <c r="C6" s="50"/>
      <c r="D6" s="50"/>
      <c r="E6" s="52" t="s">
        <v>162</v>
      </c>
      <c r="F6" s="53"/>
      <c r="G6" s="54"/>
      <c r="H6" s="50" t="s">
        <v>37</v>
      </c>
      <c r="I6" s="50"/>
      <c r="J6" s="51" t="s">
        <v>163</v>
      </c>
      <c r="K6" s="51"/>
      <c r="L6" s="51"/>
    </row>
    <row r="7" spans="1:17" ht="42.75" customHeight="1" x14ac:dyDescent="0.2">
      <c r="A7" s="49"/>
      <c r="B7" s="33" t="s">
        <v>3</v>
      </c>
      <c r="C7" s="33" t="s">
        <v>4</v>
      </c>
      <c r="D7" s="33" t="s">
        <v>38</v>
      </c>
      <c r="E7" s="36" t="s">
        <v>3</v>
      </c>
      <c r="F7" s="36" t="s">
        <v>4</v>
      </c>
      <c r="G7" s="36" t="s">
        <v>39</v>
      </c>
      <c r="H7" s="33" t="s">
        <v>3</v>
      </c>
      <c r="I7" s="33" t="s">
        <v>4</v>
      </c>
      <c r="J7" s="33" t="s">
        <v>3</v>
      </c>
      <c r="K7" s="33" t="s">
        <v>4</v>
      </c>
      <c r="L7" s="33" t="s">
        <v>39</v>
      </c>
    </row>
    <row r="8" spans="1:17" ht="11.25" customHeight="1" x14ac:dyDescent="0.2">
      <c r="A8" s="31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1:17" ht="15" customHeight="1" x14ac:dyDescent="0.2">
      <c r="A9" s="13" t="s">
        <v>9</v>
      </c>
      <c r="B9" s="16">
        <f t="shared" ref="B9:L9" si="0">SUM(B11,B51,B56,B59,B70,B73,B77,B81,B93,B96,B99,B102,B108,B105,B111,B114,B119,B123,B126,B129,B132,B138,B143,B146,B149)</f>
        <v>16756636</v>
      </c>
      <c r="C9" s="16">
        <f t="shared" si="0"/>
        <v>344952</v>
      </c>
      <c r="D9" s="16">
        <f t="shared" si="0"/>
        <v>17101588</v>
      </c>
      <c r="E9" s="16">
        <f t="shared" si="0"/>
        <v>16704657</v>
      </c>
      <c r="F9" s="16">
        <f t="shared" si="0"/>
        <v>493386</v>
      </c>
      <c r="G9" s="16">
        <f t="shared" si="0"/>
        <v>17198043</v>
      </c>
      <c r="H9" s="16">
        <f t="shared" si="0"/>
        <v>228174</v>
      </c>
      <c r="I9" s="16">
        <f t="shared" si="0"/>
        <v>-2577</v>
      </c>
      <c r="J9" s="16">
        <f t="shared" si="0"/>
        <v>16932831</v>
      </c>
      <c r="K9" s="16">
        <f t="shared" si="0"/>
        <v>490809</v>
      </c>
      <c r="L9" s="16">
        <f t="shared" si="0"/>
        <v>17423640</v>
      </c>
      <c r="M9" s="30"/>
      <c r="N9" s="30">
        <v>17423640</v>
      </c>
      <c r="O9" s="30"/>
      <c r="P9" s="42">
        <f>SUM(L9-N9)</f>
        <v>0</v>
      </c>
      <c r="Q9" s="42"/>
    </row>
    <row r="10" spans="1:17" ht="12.75" customHeight="1" x14ac:dyDescent="0.2">
      <c r="A10" s="1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Q10" s="42"/>
    </row>
    <row r="11" spans="1:17" ht="12.75" customHeight="1" x14ac:dyDescent="0.2">
      <c r="A11" s="3" t="s">
        <v>30</v>
      </c>
      <c r="B11" s="23">
        <f>SUM(B12:B49)</f>
        <v>14899764</v>
      </c>
      <c r="C11" s="23">
        <f t="shared" ref="C11:K11" si="1">SUM(C12:C49)</f>
        <v>0</v>
      </c>
      <c r="D11" s="23">
        <f t="shared" si="1"/>
        <v>14899764</v>
      </c>
      <c r="E11" s="23">
        <f t="shared" si="1"/>
        <v>14839481</v>
      </c>
      <c r="F11" s="23">
        <f t="shared" si="1"/>
        <v>0</v>
      </c>
      <c r="G11" s="23">
        <f t="shared" si="1"/>
        <v>14839481</v>
      </c>
      <c r="H11" s="23">
        <f t="shared" si="1"/>
        <v>248833</v>
      </c>
      <c r="I11" s="23">
        <f t="shared" si="1"/>
        <v>0</v>
      </c>
      <c r="J11" s="23">
        <f t="shared" si="1"/>
        <v>15088314</v>
      </c>
      <c r="K11" s="23">
        <f t="shared" si="1"/>
        <v>0</v>
      </c>
      <c r="L11" s="23">
        <f>SUM(L12:L49)</f>
        <v>15088314</v>
      </c>
      <c r="O11" s="42"/>
      <c r="Q11" s="42"/>
    </row>
    <row r="12" spans="1:17" ht="12.75" customHeight="1" x14ac:dyDescent="0.2">
      <c r="A12" s="5" t="s">
        <v>45</v>
      </c>
      <c r="B12" s="22">
        <v>1396871</v>
      </c>
      <c r="C12" s="22"/>
      <c r="D12" s="22">
        <f t="shared" ref="D12:D53" si="2">SUM(B12:C12)</f>
        <v>1396871</v>
      </c>
      <c r="E12" s="22">
        <v>1396871</v>
      </c>
      <c r="F12" s="22"/>
      <c r="G12" s="22">
        <f>SUM(E12:F12)</f>
        <v>1396871</v>
      </c>
      <c r="H12" s="22"/>
      <c r="I12" s="22"/>
      <c r="J12" s="22">
        <f>SUM(E12,H12)</f>
        <v>1396871</v>
      </c>
      <c r="K12" s="22">
        <f>SUM(F12,I12)</f>
        <v>0</v>
      </c>
      <c r="L12" s="22">
        <f t="shared" ref="L12:L68" si="3">SUM(J12:K12)</f>
        <v>1396871</v>
      </c>
    </row>
    <row r="13" spans="1:17" ht="12.75" customHeight="1" x14ac:dyDescent="0.2">
      <c r="A13" s="5" t="s">
        <v>149</v>
      </c>
      <c r="B13" s="22"/>
      <c r="C13" s="22"/>
      <c r="D13" s="22"/>
      <c r="E13" s="22"/>
      <c r="F13" s="22"/>
      <c r="G13" s="22"/>
      <c r="H13" s="22">
        <v>6366</v>
      </c>
      <c r="I13" s="22"/>
      <c r="J13" s="22">
        <f>SUM(E13,H13)</f>
        <v>6366</v>
      </c>
      <c r="K13" s="22">
        <f>SUM(F13,I13)</f>
        <v>0</v>
      </c>
      <c r="L13" s="22">
        <f t="shared" si="3"/>
        <v>6366</v>
      </c>
    </row>
    <row r="14" spans="1:17" ht="12.75" customHeight="1" x14ac:dyDescent="0.2">
      <c r="A14" s="5" t="s">
        <v>41</v>
      </c>
      <c r="B14" s="22">
        <v>715205</v>
      </c>
      <c r="C14" s="22"/>
      <c r="D14" s="22">
        <f t="shared" si="2"/>
        <v>715205</v>
      </c>
      <c r="E14" s="22">
        <v>715205</v>
      </c>
      <c r="F14" s="22"/>
      <c r="G14" s="22">
        <f t="shared" ref="G14:G79" si="4">SUM(E14:F14)</f>
        <v>715205</v>
      </c>
      <c r="H14" s="22"/>
      <c r="I14" s="22"/>
      <c r="J14" s="22">
        <f t="shared" ref="J14:K158" si="5">SUM(E14,H14)</f>
        <v>715205</v>
      </c>
      <c r="K14" s="22">
        <f t="shared" ref="K14:K68" si="6">SUM(F14,I14)</f>
        <v>0</v>
      </c>
      <c r="L14" s="22">
        <f t="shared" si="3"/>
        <v>715205</v>
      </c>
    </row>
    <row r="15" spans="1:17" ht="12.75" customHeight="1" x14ac:dyDescent="0.2">
      <c r="A15" s="5" t="s">
        <v>46</v>
      </c>
      <c r="B15" s="22">
        <v>11532303</v>
      </c>
      <c r="C15" s="22"/>
      <c r="D15" s="22">
        <f t="shared" si="2"/>
        <v>11532303</v>
      </c>
      <c r="E15" s="22">
        <v>11532303</v>
      </c>
      <c r="F15" s="22"/>
      <c r="G15" s="22">
        <f t="shared" si="4"/>
        <v>11532303</v>
      </c>
      <c r="H15" s="22"/>
      <c r="I15" s="22"/>
      <c r="J15" s="22">
        <f t="shared" si="5"/>
        <v>11532303</v>
      </c>
      <c r="K15" s="22">
        <f t="shared" si="6"/>
        <v>0</v>
      </c>
      <c r="L15" s="22">
        <f t="shared" si="3"/>
        <v>11532303</v>
      </c>
    </row>
    <row r="16" spans="1:17" ht="12.75" customHeight="1" x14ac:dyDescent="0.2">
      <c r="A16" s="5" t="s">
        <v>28</v>
      </c>
      <c r="B16" s="22">
        <v>454828</v>
      </c>
      <c r="C16" s="22"/>
      <c r="D16" s="22">
        <f t="shared" si="2"/>
        <v>454828</v>
      </c>
      <c r="E16" s="22">
        <v>454828</v>
      </c>
      <c r="F16" s="22"/>
      <c r="G16" s="22">
        <f t="shared" si="4"/>
        <v>454828</v>
      </c>
      <c r="H16" s="22"/>
      <c r="I16" s="22"/>
      <c r="J16" s="22">
        <f t="shared" si="5"/>
        <v>454828</v>
      </c>
      <c r="K16" s="22">
        <f t="shared" si="6"/>
        <v>0</v>
      </c>
      <c r="L16" s="22">
        <f t="shared" si="3"/>
        <v>454828</v>
      </c>
    </row>
    <row r="17" spans="1:12" ht="12.75" customHeight="1" x14ac:dyDescent="0.2">
      <c r="A17" s="5" t="s">
        <v>47</v>
      </c>
      <c r="B17" s="22">
        <v>18783</v>
      </c>
      <c r="C17" s="22"/>
      <c r="D17" s="22">
        <f t="shared" si="2"/>
        <v>18783</v>
      </c>
      <c r="E17" s="22">
        <v>21433</v>
      </c>
      <c r="F17" s="22"/>
      <c r="G17" s="22">
        <f t="shared" si="4"/>
        <v>21433</v>
      </c>
      <c r="H17" s="24"/>
      <c r="I17" s="22"/>
      <c r="J17" s="22">
        <f t="shared" si="5"/>
        <v>21433</v>
      </c>
      <c r="K17" s="22">
        <f t="shared" si="6"/>
        <v>0</v>
      </c>
      <c r="L17" s="22">
        <f t="shared" si="3"/>
        <v>21433</v>
      </c>
    </row>
    <row r="18" spans="1:12" ht="12.75" customHeight="1" x14ac:dyDescent="0.2">
      <c r="A18" s="5" t="s">
        <v>48</v>
      </c>
      <c r="B18" s="22">
        <v>167488</v>
      </c>
      <c r="C18" s="22"/>
      <c r="D18" s="22">
        <f t="shared" si="2"/>
        <v>167488</v>
      </c>
      <c r="E18" s="22">
        <v>151395</v>
      </c>
      <c r="F18" s="22"/>
      <c r="G18" s="22">
        <f t="shared" si="4"/>
        <v>151395</v>
      </c>
      <c r="H18" s="24"/>
      <c r="I18" s="22"/>
      <c r="J18" s="22">
        <f t="shared" si="5"/>
        <v>151395</v>
      </c>
      <c r="K18" s="22">
        <f t="shared" si="6"/>
        <v>0</v>
      </c>
      <c r="L18" s="22">
        <f t="shared" si="3"/>
        <v>151395</v>
      </c>
    </row>
    <row r="19" spans="1:12" ht="12.75" customHeight="1" x14ac:dyDescent="0.2">
      <c r="A19" s="6" t="s">
        <v>49</v>
      </c>
      <c r="B19" s="22">
        <v>10000</v>
      </c>
      <c r="C19" s="22"/>
      <c r="D19" s="22">
        <f t="shared" si="2"/>
        <v>10000</v>
      </c>
      <c r="E19" s="22">
        <v>10000</v>
      </c>
      <c r="F19" s="22"/>
      <c r="G19" s="22">
        <f t="shared" si="4"/>
        <v>10000</v>
      </c>
      <c r="H19" s="24"/>
      <c r="I19" s="22"/>
      <c r="J19" s="22">
        <f t="shared" si="5"/>
        <v>10000</v>
      </c>
      <c r="K19" s="22">
        <f t="shared" si="6"/>
        <v>0</v>
      </c>
      <c r="L19" s="22">
        <f t="shared" si="3"/>
        <v>10000</v>
      </c>
    </row>
    <row r="20" spans="1:12" ht="12.75" customHeight="1" x14ac:dyDescent="0.2">
      <c r="A20" s="6" t="s">
        <v>50</v>
      </c>
      <c r="B20" s="22">
        <v>23188</v>
      </c>
      <c r="C20" s="22"/>
      <c r="D20" s="22">
        <f t="shared" si="2"/>
        <v>23188</v>
      </c>
      <c r="E20" s="22">
        <v>27616</v>
      </c>
      <c r="F20" s="22"/>
      <c r="G20" s="22">
        <f t="shared" si="4"/>
        <v>27616</v>
      </c>
      <c r="H20" s="24"/>
      <c r="I20" s="22"/>
      <c r="J20" s="22">
        <f t="shared" si="5"/>
        <v>27616</v>
      </c>
      <c r="K20" s="22">
        <f t="shared" si="6"/>
        <v>0</v>
      </c>
      <c r="L20" s="22">
        <f t="shared" si="3"/>
        <v>27616</v>
      </c>
    </row>
    <row r="21" spans="1:12" ht="12.75" customHeight="1" x14ac:dyDescent="0.2">
      <c r="A21" s="6" t="s">
        <v>51</v>
      </c>
      <c r="B21" s="22">
        <v>5500</v>
      </c>
      <c r="C21" s="22"/>
      <c r="D21" s="22">
        <f t="shared" si="2"/>
        <v>5500</v>
      </c>
      <c r="E21" s="22">
        <v>5500</v>
      </c>
      <c r="F21" s="22"/>
      <c r="G21" s="22">
        <f t="shared" si="4"/>
        <v>5500</v>
      </c>
      <c r="H21" s="24"/>
      <c r="I21" s="22"/>
      <c r="J21" s="22">
        <f t="shared" si="5"/>
        <v>5500</v>
      </c>
      <c r="K21" s="22">
        <f t="shared" si="6"/>
        <v>0</v>
      </c>
      <c r="L21" s="22">
        <f t="shared" si="3"/>
        <v>5500</v>
      </c>
    </row>
    <row r="22" spans="1:12" ht="12.75" customHeight="1" x14ac:dyDescent="0.2">
      <c r="A22" s="6" t="s">
        <v>34</v>
      </c>
      <c r="B22" s="22">
        <v>83462</v>
      </c>
      <c r="C22" s="22"/>
      <c r="D22" s="22">
        <f t="shared" si="2"/>
        <v>83462</v>
      </c>
      <c r="E22" s="22">
        <v>83462</v>
      </c>
      <c r="F22" s="22"/>
      <c r="G22" s="22">
        <f t="shared" si="4"/>
        <v>83462</v>
      </c>
      <c r="H22" s="24">
        <v>9112</v>
      </c>
      <c r="I22" s="22"/>
      <c r="J22" s="22">
        <f t="shared" si="5"/>
        <v>92574</v>
      </c>
      <c r="K22" s="22">
        <f t="shared" si="6"/>
        <v>0</v>
      </c>
      <c r="L22" s="22">
        <f t="shared" si="3"/>
        <v>92574</v>
      </c>
    </row>
    <row r="23" spans="1:12" ht="12.75" customHeight="1" x14ac:dyDescent="0.2">
      <c r="A23" s="6" t="s">
        <v>36</v>
      </c>
      <c r="B23" s="22">
        <v>51319</v>
      </c>
      <c r="C23" s="24"/>
      <c r="D23" s="24">
        <f t="shared" si="2"/>
        <v>51319</v>
      </c>
      <c r="E23" s="22">
        <v>94348</v>
      </c>
      <c r="F23" s="22"/>
      <c r="G23" s="22">
        <f t="shared" si="4"/>
        <v>94348</v>
      </c>
      <c r="H23" s="24">
        <v>834</v>
      </c>
      <c r="I23" s="22"/>
      <c r="J23" s="22">
        <f t="shared" si="5"/>
        <v>95182</v>
      </c>
      <c r="K23" s="22">
        <f t="shared" si="6"/>
        <v>0</v>
      </c>
      <c r="L23" s="22">
        <f t="shared" si="3"/>
        <v>95182</v>
      </c>
    </row>
    <row r="24" spans="1:12" ht="12.75" customHeight="1" x14ac:dyDescent="0.2">
      <c r="A24" s="5" t="s">
        <v>52</v>
      </c>
      <c r="B24" s="22">
        <v>121860</v>
      </c>
      <c r="C24" s="22"/>
      <c r="D24" s="22">
        <f t="shared" si="2"/>
        <v>121860</v>
      </c>
      <c r="E24" s="22">
        <v>115860</v>
      </c>
      <c r="F24" s="22"/>
      <c r="G24" s="22">
        <f t="shared" si="4"/>
        <v>115860</v>
      </c>
      <c r="H24" s="24"/>
      <c r="I24" s="22"/>
      <c r="J24" s="22">
        <f t="shared" si="5"/>
        <v>115860</v>
      </c>
      <c r="K24" s="22">
        <f t="shared" si="6"/>
        <v>0</v>
      </c>
      <c r="L24" s="22">
        <f t="shared" si="3"/>
        <v>115860</v>
      </c>
    </row>
    <row r="25" spans="1:12" ht="12.75" customHeight="1" x14ac:dyDescent="0.2">
      <c r="A25" s="5" t="s">
        <v>123</v>
      </c>
      <c r="B25" s="22"/>
      <c r="C25" s="22"/>
      <c r="D25" s="22"/>
      <c r="E25" s="22">
        <v>85902</v>
      </c>
      <c r="F25" s="22"/>
      <c r="G25" s="22">
        <f t="shared" si="4"/>
        <v>85902</v>
      </c>
      <c r="H25" s="24"/>
      <c r="I25" s="22"/>
      <c r="J25" s="22">
        <f t="shared" si="5"/>
        <v>85902</v>
      </c>
      <c r="K25" s="22">
        <f t="shared" si="6"/>
        <v>0</v>
      </c>
      <c r="L25" s="22">
        <f t="shared" si="3"/>
        <v>85902</v>
      </c>
    </row>
    <row r="26" spans="1:12" ht="12.75" customHeight="1" x14ac:dyDescent="0.2">
      <c r="A26" s="5" t="s">
        <v>53</v>
      </c>
      <c r="B26" s="22">
        <v>8475</v>
      </c>
      <c r="C26" s="22"/>
      <c r="D26" s="22">
        <f t="shared" si="2"/>
        <v>8475</v>
      </c>
      <c r="E26" s="22">
        <v>8690</v>
      </c>
      <c r="F26" s="22"/>
      <c r="G26" s="22">
        <f t="shared" si="4"/>
        <v>8690</v>
      </c>
      <c r="H26" s="24"/>
      <c r="I26" s="22"/>
      <c r="J26" s="22">
        <f t="shared" si="5"/>
        <v>8690</v>
      </c>
      <c r="K26" s="22">
        <f t="shared" si="6"/>
        <v>0</v>
      </c>
      <c r="L26" s="22">
        <f t="shared" si="3"/>
        <v>8690</v>
      </c>
    </row>
    <row r="27" spans="1:12" ht="12.75" customHeight="1" x14ac:dyDescent="0.2">
      <c r="A27" s="5" t="s">
        <v>150</v>
      </c>
      <c r="B27" s="22"/>
      <c r="C27" s="22"/>
      <c r="D27" s="22"/>
      <c r="E27" s="22"/>
      <c r="F27" s="22"/>
      <c r="G27" s="22"/>
      <c r="H27" s="24">
        <v>1050</v>
      </c>
      <c r="I27" s="22"/>
      <c r="J27" s="22">
        <f t="shared" si="5"/>
        <v>1050</v>
      </c>
      <c r="K27" s="22">
        <f t="shared" si="6"/>
        <v>0</v>
      </c>
      <c r="L27" s="22">
        <f t="shared" si="3"/>
        <v>1050</v>
      </c>
    </row>
    <row r="28" spans="1:12" ht="12.75" customHeight="1" x14ac:dyDescent="0.2">
      <c r="A28" s="5" t="s">
        <v>33</v>
      </c>
      <c r="B28" s="22">
        <v>1167</v>
      </c>
      <c r="C28" s="22"/>
      <c r="D28" s="22">
        <f t="shared" si="2"/>
        <v>1167</v>
      </c>
      <c r="E28" s="22">
        <v>1167</v>
      </c>
      <c r="F28" s="22"/>
      <c r="G28" s="22">
        <f t="shared" si="4"/>
        <v>1167</v>
      </c>
      <c r="H28" s="24"/>
      <c r="I28" s="22"/>
      <c r="J28" s="22">
        <f t="shared" si="5"/>
        <v>1167</v>
      </c>
      <c r="K28" s="22">
        <f t="shared" si="6"/>
        <v>0</v>
      </c>
      <c r="L28" s="22">
        <f t="shared" si="3"/>
        <v>1167</v>
      </c>
    </row>
    <row r="29" spans="1:12" ht="12.75" customHeight="1" x14ac:dyDescent="0.2">
      <c r="A29" s="5" t="s">
        <v>42</v>
      </c>
      <c r="B29" s="22">
        <v>206410</v>
      </c>
      <c r="C29" s="22"/>
      <c r="D29" s="22">
        <f t="shared" si="2"/>
        <v>206410</v>
      </c>
      <c r="E29" s="22">
        <v>6806</v>
      </c>
      <c r="F29" s="22"/>
      <c r="G29" s="22">
        <f t="shared" si="4"/>
        <v>6806</v>
      </c>
      <c r="H29" s="24"/>
      <c r="I29" s="22"/>
      <c r="J29" s="22">
        <f t="shared" si="5"/>
        <v>6806</v>
      </c>
      <c r="K29" s="22">
        <f t="shared" si="6"/>
        <v>0</v>
      </c>
      <c r="L29" s="22">
        <f t="shared" si="3"/>
        <v>6806</v>
      </c>
    </row>
    <row r="30" spans="1:12" ht="12.75" customHeight="1" x14ac:dyDescent="0.2">
      <c r="A30" s="5" t="s">
        <v>54</v>
      </c>
      <c r="B30" s="6">
        <v>5000</v>
      </c>
      <c r="C30" s="22"/>
      <c r="D30" s="24">
        <f t="shared" si="2"/>
        <v>5000</v>
      </c>
      <c r="E30" s="6">
        <v>5000</v>
      </c>
      <c r="F30" s="22"/>
      <c r="G30" s="22">
        <f t="shared" si="4"/>
        <v>5000</v>
      </c>
      <c r="H30" s="24"/>
      <c r="I30" s="22"/>
      <c r="J30" s="22">
        <f t="shared" si="5"/>
        <v>5000</v>
      </c>
      <c r="K30" s="22">
        <f t="shared" si="6"/>
        <v>0</v>
      </c>
      <c r="L30" s="22">
        <f t="shared" si="3"/>
        <v>5000</v>
      </c>
    </row>
    <row r="31" spans="1:12" ht="12.75" customHeight="1" x14ac:dyDescent="0.2">
      <c r="A31" s="6" t="s">
        <v>55</v>
      </c>
      <c r="B31" s="6">
        <v>40000</v>
      </c>
      <c r="C31" s="22"/>
      <c r="D31" s="22">
        <f t="shared" si="2"/>
        <v>40000</v>
      </c>
      <c r="E31" s="6">
        <v>40000</v>
      </c>
      <c r="F31" s="22"/>
      <c r="G31" s="22">
        <f t="shared" si="4"/>
        <v>40000</v>
      </c>
      <c r="H31" s="24"/>
      <c r="I31" s="22"/>
      <c r="J31" s="22">
        <f t="shared" si="5"/>
        <v>40000</v>
      </c>
      <c r="K31" s="22">
        <f t="shared" si="6"/>
        <v>0</v>
      </c>
      <c r="L31" s="22">
        <f t="shared" si="3"/>
        <v>40000</v>
      </c>
    </row>
    <row r="32" spans="1:12" ht="12.75" customHeight="1" x14ac:dyDescent="0.2">
      <c r="A32" s="5" t="s">
        <v>56</v>
      </c>
      <c r="B32" s="6">
        <v>15000</v>
      </c>
      <c r="C32" s="22"/>
      <c r="D32" s="22">
        <f t="shared" si="2"/>
        <v>15000</v>
      </c>
      <c r="E32" s="6">
        <v>25000</v>
      </c>
      <c r="F32" s="22"/>
      <c r="G32" s="22">
        <f t="shared" si="4"/>
        <v>25000</v>
      </c>
      <c r="H32" s="24"/>
      <c r="I32" s="22"/>
      <c r="J32" s="22">
        <f t="shared" si="5"/>
        <v>25000</v>
      </c>
      <c r="K32" s="22">
        <f t="shared" si="6"/>
        <v>0</v>
      </c>
      <c r="L32" s="22">
        <f t="shared" si="3"/>
        <v>25000</v>
      </c>
    </row>
    <row r="33" spans="1:14" ht="12.75" customHeight="1" x14ac:dyDescent="0.2">
      <c r="A33" s="5" t="s">
        <v>57</v>
      </c>
      <c r="B33" s="6">
        <v>26871</v>
      </c>
      <c r="C33" s="22"/>
      <c r="D33" s="22">
        <f t="shared" si="2"/>
        <v>26871</v>
      </c>
      <c r="E33" s="6">
        <v>26871</v>
      </c>
      <c r="F33" s="22"/>
      <c r="G33" s="22">
        <f t="shared" si="4"/>
        <v>26871</v>
      </c>
      <c r="H33" s="24"/>
      <c r="I33" s="22"/>
      <c r="J33" s="22">
        <f t="shared" si="5"/>
        <v>26871</v>
      </c>
      <c r="K33" s="22">
        <f t="shared" si="6"/>
        <v>0</v>
      </c>
      <c r="L33" s="22">
        <f t="shared" si="3"/>
        <v>26871</v>
      </c>
    </row>
    <row r="34" spans="1:14" ht="12.75" customHeight="1" x14ac:dyDescent="0.2">
      <c r="A34" s="5" t="s">
        <v>58</v>
      </c>
      <c r="B34" s="6">
        <v>8837</v>
      </c>
      <c r="C34" s="22"/>
      <c r="D34" s="22">
        <f t="shared" si="2"/>
        <v>8837</v>
      </c>
      <c r="E34" s="6">
        <v>5474</v>
      </c>
      <c r="F34" s="22"/>
      <c r="G34" s="22">
        <f t="shared" si="4"/>
        <v>5474</v>
      </c>
      <c r="H34" s="24">
        <v>2974</v>
      </c>
      <c r="I34" s="22"/>
      <c r="J34" s="22">
        <f t="shared" si="5"/>
        <v>8448</v>
      </c>
      <c r="K34" s="22">
        <f t="shared" si="6"/>
        <v>0</v>
      </c>
      <c r="L34" s="22">
        <f t="shared" si="3"/>
        <v>8448</v>
      </c>
    </row>
    <row r="35" spans="1:14" ht="12.75" customHeight="1" x14ac:dyDescent="0.2">
      <c r="A35" s="5" t="s">
        <v>59</v>
      </c>
      <c r="B35" s="22">
        <v>716</v>
      </c>
      <c r="C35" s="22"/>
      <c r="D35" s="22">
        <f t="shared" si="2"/>
        <v>716</v>
      </c>
      <c r="E35" s="22">
        <v>550</v>
      </c>
      <c r="F35" s="22"/>
      <c r="G35" s="22">
        <f t="shared" si="4"/>
        <v>550</v>
      </c>
      <c r="H35" s="24"/>
      <c r="I35" s="22"/>
      <c r="J35" s="22">
        <f t="shared" si="5"/>
        <v>550</v>
      </c>
      <c r="K35" s="22">
        <f t="shared" si="6"/>
        <v>0</v>
      </c>
      <c r="L35" s="22">
        <f t="shared" si="3"/>
        <v>550</v>
      </c>
    </row>
    <row r="36" spans="1:14" ht="12.75" customHeight="1" x14ac:dyDescent="0.2">
      <c r="A36" s="5" t="s">
        <v>60</v>
      </c>
      <c r="B36" s="22">
        <v>15</v>
      </c>
      <c r="C36" s="22"/>
      <c r="D36" s="22">
        <f t="shared" si="2"/>
        <v>15</v>
      </c>
      <c r="E36" s="22">
        <v>15</v>
      </c>
      <c r="F36" s="22"/>
      <c r="G36" s="22">
        <f t="shared" si="4"/>
        <v>15</v>
      </c>
      <c r="H36" s="24"/>
      <c r="I36" s="22"/>
      <c r="J36" s="22">
        <f t="shared" si="5"/>
        <v>15</v>
      </c>
      <c r="K36" s="22">
        <f t="shared" si="6"/>
        <v>0</v>
      </c>
      <c r="L36" s="22">
        <f t="shared" si="3"/>
        <v>15</v>
      </c>
    </row>
    <row r="37" spans="1:14" ht="12.75" customHeight="1" x14ac:dyDescent="0.2">
      <c r="A37" s="6" t="s">
        <v>61</v>
      </c>
      <c r="B37" s="24">
        <v>6422</v>
      </c>
      <c r="C37" s="6"/>
      <c r="D37" s="6">
        <f t="shared" si="2"/>
        <v>6422</v>
      </c>
      <c r="E37" s="24">
        <v>6643</v>
      </c>
      <c r="F37" s="24"/>
      <c r="G37" s="22">
        <f t="shared" si="4"/>
        <v>6643</v>
      </c>
      <c r="H37" s="24"/>
      <c r="I37" s="22"/>
      <c r="J37" s="22">
        <f t="shared" si="5"/>
        <v>6643</v>
      </c>
      <c r="K37" s="22">
        <f t="shared" si="6"/>
        <v>0</v>
      </c>
      <c r="L37" s="24">
        <f t="shared" si="3"/>
        <v>6643</v>
      </c>
    </row>
    <row r="38" spans="1:14" ht="12.75" customHeight="1" x14ac:dyDescent="0.2">
      <c r="A38" s="6" t="s">
        <v>151</v>
      </c>
      <c r="B38" s="24"/>
      <c r="C38" s="6"/>
      <c r="D38" s="6"/>
      <c r="E38" s="24"/>
      <c r="F38" s="24"/>
      <c r="G38" s="22"/>
      <c r="H38" s="24">
        <v>215</v>
      </c>
      <c r="I38" s="22"/>
      <c r="J38" s="22">
        <f t="shared" si="5"/>
        <v>215</v>
      </c>
      <c r="K38" s="22"/>
      <c r="L38" s="24">
        <f t="shared" si="3"/>
        <v>215</v>
      </c>
    </row>
    <row r="39" spans="1:14" ht="12.75" customHeight="1" x14ac:dyDescent="0.2">
      <c r="A39" s="6" t="s">
        <v>62</v>
      </c>
      <c r="B39" s="24">
        <v>37</v>
      </c>
      <c r="C39" s="22"/>
      <c r="D39" s="22">
        <f t="shared" si="2"/>
        <v>37</v>
      </c>
      <c r="E39" s="24">
        <v>37</v>
      </c>
      <c r="F39" s="22"/>
      <c r="G39" s="22">
        <f t="shared" si="4"/>
        <v>37</v>
      </c>
      <c r="H39" s="24">
        <v>183</v>
      </c>
      <c r="I39" s="22"/>
      <c r="J39" s="22">
        <f t="shared" si="5"/>
        <v>220</v>
      </c>
      <c r="K39" s="22">
        <f t="shared" si="6"/>
        <v>0</v>
      </c>
      <c r="L39" s="24">
        <f t="shared" si="3"/>
        <v>220</v>
      </c>
    </row>
    <row r="40" spans="1:14" ht="12.75" customHeight="1" x14ac:dyDescent="0.2">
      <c r="A40" s="6" t="s">
        <v>63</v>
      </c>
      <c r="B40" s="24">
        <v>7</v>
      </c>
      <c r="C40" s="22"/>
      <c r="D40" s="22">
        <f t="shared" si="2"/>
        <v>7</v>
      </c>
      <c r="E40" s="24">
        <v>7</v>
      </c>
      <c r="F40" s="22"/>
      <c r="G40" s="22">
        <f t="shared" si="4"/>
        <v>7</v>
      </c>
      <c r="H40" s="24"/>
      <c r="I40" s="22"/>
      <c r="J40" s="22">
        <f t="shared" si="5"/>
        <v>7</v>
      </c>
      <c r="K40" s="22">
        <f t="shared" si="6"/>
        <v>0</v>
      </c>
      <c r="L40" s="22">
        <f t="shared" si="3"/>
        <v>7</v>
      </c>
    </row>
    <row r="41" spans="1:14" ht="12.75" customHeight="1" x14ac:dyDescent="0.2">
      <c r="A41" s="6" t="s">
        <v>83</v>
      </c>
      <c r="B41" s="24"/>
      <c r="C41" s="22"/>
      <c r="D41" s="22"/>
      <c r="E41" s="24">
        <v>99</v>
      </c>
      <c r="F41" s="22"/>
      <c r="G41" s="22">
        <f t="shared" si="4"/>
        <v>99</v>
      </c>
      <c r="H41" s="24"/>
      <c r="I41" s="22"/>
      <c r="J41" s="22">
        <f t="shared" si="5"/>
        <v>99</v>
      </c>
      <c r="K41" s="22">
        <f t="shared" si="6"/>
        <v>0</v>
      </c>
      <c r="L41" s="22">
        <f t="shared" si="3"/>
        <v>99</v>
      </c>
    </row>
    <row r="42" spans="1:14" ht="12.75" customHeight="1" x14ac:dyDescent="0.2">
      <c r="A42" s="6" t="s">
        <v>117</v>
      </c>
      <c r="B42" s="24"/>
      <c r="C42" s="22"/>
      <c r="D42" s="22"/>
      <c r="E42" s="24">
        <v>6427</v>
      </c>
      <c r="F42" s="22"/>
      <c r="G42" s="22">
        <f t="shared" si="4"/>
        <v>6427</v>
      </c>
      <c r="H42" s="24"/>
      <c r="I42" s="22"/>
      <c r="J42" s="22">
        <f t="shared" si="5"/>
        <v>6427</v>
      </c>
      <c r="K42" s="22">
        <f t="shared" si="6"/>
        <v>0</v>
      </c>
      <c r="L42" s="22">
        <f t="shared" si="3"/>
        <v>6427</v>
      </c>
    </row>
    <row r="43" spans="1:14" ht="12.75" customHeight="1" x14ac:dyDescent="0.2">
      <c r="A43" s="6" t="s">
        <v>132</v>
      </c>
      <c r="B43" s="24"/>
      <c r="C43" s="22"/>
      <c r="D43" s="22"/>
      <c r="E43" s="24">
        <v>5986</v>
      </c>
      <c r="F43" s="22"/>
      <c r="G43" s="22">
        <f t="shared" si="4"/>
        <v>5986</v>
      </c>
      <c r="H43" s="24">
        <v>153</v>
      </c>
      <c r="I43" s="22"/>
      <c r="J43" s="22">
        <f t="shared" si="5"/>
        <v>6139</v>
      </c>
      <c r="K43" s="22">
        <f t="shared" si="6"/>
        <v>0</v>
      </c>
      <c r="L43" s="22">
        <f t="shared" si="3"/>
        <v>6139</v>
      </c>
    </row>
    <row r="44" spans="1:14" ht="12.75" customHeight="1" x14ac:dyDescent="0.2">
      <c r="A44" s="6" t="s">
        <v>133</v>
      </c>
      <c r="B44" s="24"/>
      <c r="C44" s="22"/>
      <c r="D44" s="22"/>
      <c r="E44" s="24">
        <v>5986</v>
      </c>
      <c r="F44" s="22"/>
      <c r="G44" s="22">
        <f t="shared" si="4"/>
        <v>5986</v>
      </c>
      <c r="H44" s="24">
        <v>781</v>
      </c>
      <c r="I44" s="22"/>
      <c r="J44" s="22">
        <f t="shared" si="5"/>
        <v>6767</v>
      </c>
      <c r="K44" s="22">
        <f t="shared" si="6"/>
        <v>0</v>
      </c>
      <c r="L44" s="22">
        <f t="shared" si="3"/>
        <v>6767</v>
      </c>
    </row>
    <row r="45" spans="1:14" ht="12.75" customHeight="1" x14ac:dyDescent="0.2">
      <c r="A45" s="6" t="s">
        <v>135</v>
      </c>
      <c r="B45" s="24"/>
      <c r="C45" s="22"/>
      <c r="D45" s="22"/>
      <c r="E45" s="24"/>
      <c r="F45" s="22"/>
      <c r="G45" s="22"/>
      <c r="H45" s="24">
        <v>671</v>
      </c>
      <c r="I45" s="22"/>
      <c r="J45" s="22">
        <f t="shared" si="5"/>
        <v>671</v>
      </c>
      <c r="K45" s="22">
        <f t="shared" si="6"/>
        <v>0</v>
      </c>
      <c r="L45" s="22">
        <f t="shared" si="3"/>
        <v>671</v>
      </c>
      <c r="N45" s="47"/>
    </row>
    <row r="46" spans="1:14" ht="12.75" customHeight="1" x14ac:dyDescent="0.2">
      <c r="A46" s="6" t="s">
        <v>137</v>
      </c>
      <c r="B46" s="24"/>
      <c r="C46" s="22"/>
      <c r="D46" s="22"/>
      <c r="E46" s="24"/>
      <c r="F46" s="22"/>
      <c r="G46" s="22"/>
      <c r="H46" s="24">
        <v>25000</v>
      </c>
      <c r="I46" s="22"/>
      <c r="J46" s="22">
        <f t="shared" si="5"/>
        <v>25000</v>
      </c>
      <c r="K46" s="22">
        <f t="shared" si="6"/>
        <v>0</v>
      </c>
      <c r="L46" s="22">
        <f t="shared" si="3"/>
        <v>25000</v>
      </c>
    </row>
    <row r="47" spans="1:14" ht="12.75" customHeight="1" x14ac:dyDescent="0.2">
      <c r="A47" s="6" t="s">
        <v>138</v>
      </c>
      <c r="B47" s="24"/>
      <c r="C47" s="22"/>
      <c r="D47" s="22"/>
      <c r="E47" s="24"/>
      <c r="F47" s="22"/>
      <c r="G47" s="22"/>
      <c r="H47" s="24">
        <v>35500</v>
      </c>
      <c r="I47" s="22"/>
      <c r="J47" s="22">
        <f t="shared" si="5"/>
        <v>35500</v>
      </c>
      <c r="K47" s="22">
        <f t="shared" si="6"/>
        <v>0</v>
      </c>
      <c r="L47" s="22">
        <f t="shared" si="3"/>
        <v>35500</v>
      </c>
    </row>
    <row r="48" spans="1:14" ht="12.75" customHeight="1" x14ac:dyDescent="0.2">
      <c r="A48" s="6" t="s">
        <v>145</v>
      </c>
      <c r="B48" s="24"/>
      <c r="C48" s="22"/>
      <c r="D48" s="22"/>
      <c r="E48" s="24"/>
      <c r="F48" s="22"/>
      <c r="G48" s="22"/>
      <c r="H48" s="24">
        <v>23500</v>
      </c>
      <c r="I48" s="22"/>
      <c r="J48" s="22">
        <f t="shared" si="5"/>
        <v>23500</v>
      </c>
      <c r="K48" s="22">
        <f t="shared" si="6"/>
        <v>0</v>
      </c>
      <c r="L48" s="22">
        <f t="shared" si="3"/>
        <v>23500</v>
      </c>
    </row>
    <row r="49" spans="1:12" ht="12.75" customHeight="1" x14ac:dyDescent="0.2">
      <c r="A49" s="6" t="s">
        <v>148</v>
      </c>
      <c r="B49" s="24"/>
      <c r="C49" s="22"/>
      <c r="D49" s="22"/>
      <c r="E49" s="24"/>
      <c r="F49" s="22"/>
      <c r="G49" s="22"/>
      <c r="H49" s="24">
        <v>142494</v>
      </c>
      <c r="I49" s="22"/>
      <c r="J49" s="22">
        <f t="shared" si="5"/>
        <v>142494</v>
      </c>
      <c r="K49" s="22">
        <f t="shared" si="6"/>
        <v>0</v>
      </c>
      <c r="L49" s="22">
        <f t="shared" si="3"/>
        <v>142494</v>
      </c>
    </row>
    <row r="50" spans="1:12" ht="12.75" customHeight="1" x14ac:dyDescent="0.2">
      <c r="A50" s="6"/>
      <c r="B50" s="18"/>
      <c r="C50" s="24"/>
      <c r="D50" s="24"/>
      <c r="E50" s="24"/>
      <c r="F50" s="22"/>
      <c r="G50" s="22"/>
      <c r="H50" s="24"/>
      <c r="I50" s="22"/>
      <c r="J50" s="22"/>
      <c r="K50" s="22"/>
      <c r="L50" s="22"/>
    </row>
    <row r="51" spans="1:12" ht="12.75" customHeight="1" x14ac:dyDescent="0.2">
      <c r="A51" s="3" t="s">
        <v>8</v>
      </c>
      <c r="B51" s="4">
        <f>SUM(B52:B54)</f>
        <v>1651000</v>
      </c>
      <c r="C51" s="4">
        <f t="shared" ref="C51:K51" si="7">SUM(C52:C54)</f>
        <v>265952</v>
      </c>
      <c r="D51" s="4">
        <f t="shared" si="7"/>
        <v>1916952</v>
      </c>
      <c r="E51" s="4">
        <f t="shared" si="7"/>
        <v>1651000</v>
      </c>
      <c r="F51" s="4">
        <f t="shared" si="7"/>
        <v>483904</v>
      </c>
      <c r="G51" s="4">
        <f t="shared" si="7"/>
        <v>2134904</v>
      </c>
      <c r="H51" s="4">
        <f t="shared" si="7"/>
        <v>3220</v>
      </c>
      <c r="I51" s="4">
        <f t="shared" si="7"/>
        <v>0</v>
      </c>
      <c r="J51" s="4">
        <f t="shared" si="7"/>
        <v>1654220</v>
      </c>
      <c r="K51" s="4">
        <f t="shared" si="7"/>
        <v>483904</v>
      </c>
      <c r="L51" s="4">
        <f>SUM(L52:L54)</f>
        <v>2138124</v>
      </c>
    </row>
    <row r="52" spans="1:12" ht="12.75" customHeight="1" x14ac:dyDescent="0.2">
      <c r="A52" s="26" t="s">
        <v>64</v>
      </c>
      <c r="B52" s="34"/>
      <c r="C52" s="24">
        <v>265952</v>
      </c>
      <c r="D52" s="24">
        <f t="shared" si="2"/>
        <v>265952</v>
      </c>
      <c r="E52" s="34"/>
      <c r="F52" s="24">
        <v>483904</v>
      </c>
      <c r="G52" s="22">
        <f t="shared" si="4"/>
        <v>483904</v>
      </c>
      <c r="H52" s="24"/>
      <c r="I52" s="22"/>
      <c r="J52" s="22">
        <f t="shared" si="5"/>
        <v>0</v>
      </c>
      <c r="K52" s="22">
        <f t="shared" si="6"/>
        <v>483904</v>
      </c>
      <c r="L52" s="22">
        <f t="shared" si="3"/>
        <v>483904</v>
      </c>
    </row>
    <row r="53" spans="1:12" ht="12.75" customHeight="1" x14ac:dyDescent="0.2">
      <c r="A53" s="26" t="s">
        <v>65</v>
      </c>
      <c r="B53" s="34">
        <v>1651000</v>
      </c>
      <c r="C53" s="24"/>
      <c r="D53" s="24">
        <f t="shared" si="2"/>
        <v>1651000</v>
      </c>
      <c r="E53" s="34">
        <v>1651000</v>
      </c>
      <c r="F53" s="24"/>
      <c r="G53" s="22">
        <f t="shared" si="4"/>
        <v>1651000</v>
      </c>
      <c r="H53" s="24"/>
      <c r="I53" s="22"/>
      <c r="J53" s="22">
        <f t="shared" si="5"/>
        <v>1651000</v>
      </c>
      <c r="K53" s="22">
        <f t="shared" si="6"/>
        <v>0</v>
      </c>
      <c r="L53" s="22">
        <f t="shared" si="3"/>
        <v>1651000</v>
      </c>
    </row>
    <row r="54" spans="1:12" ht="12.75" customHeight="1" x14ac:dyDescent="0.2">
      <c r="A54" s="26" t="s">
        <v>136</v>
      </c>
      <c r="B54" s="34"/>
      <c r="C54" s="24"/>
      <c r="D54" s="24"/>
      <c r="E54" s="34"/>
      <c r="F54" s="24"/>
      <c r="G54" s="22"/>
      <c r="H54" s="24">
        <v>3220</v>
      </c>
      <c r="I54" s="22"/>
      <c r="J54" s="22">
        <f t="shared" si="5"/>
        <v>3220</v>
      </c>
      <c r="K54" s="22">
        <f t="shared" si="6"/>
        <v>0</v>
      </c>
      <c r="L54" s="22">
        <f t="shared" si="3"/>
        <v>3220</v>
      </c>
    </row>
    <row r="55" spans="1:12" ht="12.75" customHeight="1" x14ac:dyDescent="0.2">
      <c r="A55" s="26"/>
      <c r="B55" s="34"/>
      <c r="C55" s="24"/>
      <c r="D55" s="24"/>
      <c r="E55" s="34"/>
      <c r="F55" s="24"/>
      <c r="G55" s="22"/>
      <c r="H55" s="24"/>
      <c r="I55" s="22"/>
      <c r="J55" s="22"/>
      <c r="K55" s="22"/>
      <c r="L55" s="22"/>
    </row>
    <row r="56" spans="1:12" ht="12.75" customHeight="1" x14ac:dyDescent="0.2">
      <c r="A56" s="46" t="s">
        <v>141</v>
      </c>
      <c r="B56" s="35">
        <f>SUM(B57)</f>
        <v>0</v>
      </c>
      <c r="C56" s="35">
        <f t="shared" ref="C56:L56" si="8">SUM(C57)</f>
        <v>0</v>
      </c>
      <c r="D56" s="35">
        <f t="shared" si="8"/>
        <v>0</v>
      </c>
      <c r="E56" s="35">
        <f t="shared" si="8"/>
        <v>0</v>
      </c>
      <c r="F56" s="35">
        <f t="shared" si="8"/>
        <v>0</v>
      </c>
      <c r="G56" s="35">
        <f t="shared" si="8"/>
        <v>0</v>
      </c>
      <c r="H56" s="35">
        <f t="shared" si="8"/>
        <v>3410</v>
      </c>
      <c r="I56" s="35">
        <f t="shared" si="8"/>
        <v>0</v>
      </c>
      <c r="J56" s="35">
        <f t="shared" si="8"/>
        <v>3410</v>
      </c>
      <c r="K56" s="35">
        <f t="shared" si="8"/>
        <v>0</v>
      </c>
      <c r="L56" s="35">
        <f t="shared" si="8"/>
        <v>3410</v>
      </c>
    </row>
    <row r="57" spans="1:12" ht="12.75" customHeight="1" x14ac:dyDescent="0.2">
      <c r="A57" s="26" t="s">
        <v>142</v>
      </c>
      <c r="B57" s="34"/>
      <c r="C57" s="24"/>
      <c r="D57" s="24"/>
      <c r="E57" s="34"/>
      <c r="F57" s="24"/>
      <c r="G57" s="22"/>
      <c r="H57" s="24">
        <v>3410</v>
      </c>
      <c r="I57" s="22"/>
      <c r="J57" s="22">
        <f>SUM(E57,H57)</f>
        <v>3410</v>
      </c>
      <c r="K57" s="22">
        <f>SUM(F57,I57)</f>
        <v>0</v>
      </c>
      <c r="L57" s="22">
        <f>SUM(J57:K57)</f>
        <v>3410</v>
      </c>
    </row>
    <row r="58" spans="1:12" ht="12.75" customHeight="1" x14ac:dyDescent="0.2">
      <c r="A58" s="5"/>
      <c r="B58" s="6"/>
      <c r="C58" s="24"/>
      <c r="D58" s="24"/>
      <c r="E58" s="24"/>
      <c r="F58" s="22"/>
      <c r="G58" s="22"/>
      <c r="H58" s="24"/>
      <c r="I58" s="22"/>
      <c r="J58" s="22"/>
      <c r="K58" s="22"/>
      <c r="L58" s="22"/>
    </row>
    <row r="59" spans="1:12" ht="12.75" customHeight="1" x14ac:dyDescent="0.2">
      <c r="A59" s="3" t="s">
        <v>6</v>
      </c>
      <c r="B59" s="4">
        <f>SUM(B61:B68)</f>
        <v>24770</v>
      </c>
      <c r="C59" s="4">
        <f t="shared" ref="C59:K59" si="9">SUM(C61:C68)</f>
        <v>0</v>
      </c>
      <c r="D59" s="4">
        <f t="shared" si="9"/>
        <v>24770</v>
      </c>
      <c r="E59" s="4">
        <f t="shared" si="9"/>
        <v>79886</v>
      </c>
      <c r="F59" s="4">
        <f t="shared" si="9"/>
        <v>0</v>
      </c>
      <c r="G59" s="4">
        <f t="shared" si="9"/>
        <v>79886</v>
      </c>
      <c r="H59" s="4">
        <f t="shared" si="9"/>
        <v>2637</v>
      </c>
      <c r="I59" s="4">
        <f t="shared" si="9"/>
        <v>0</v>
      </c>
      <c r="J59" s="4">
        <f t="shared" si="9"/>
        <v>82523</v>
      </c>
      <c r="K59" s="4">
        <f t="shared" si="9"/>
        <v>0</v>
      </c>
      <c r="L59" s="4">
        <f>SUM(L61:L68)</f>
        <v>82523</v>
      </c>
    </row>
    <row r="60" spans="1:12" ht="12.75" customHeight="1" x14ac:dyDescent="0.2">
      <c r="A60" s="8" t="s">
        <v>2</v>
      </c>
      <c r="B60" s="4"/>
      <c r="C60" s="24"/>
      <c r="D60" s="24"/>
      <c r="E60" s="4"/>
      <c r="F60" s="22"/>
      <c r="G60" s="22"/>
      <c r="H60" s="24"/>
      <c r="I60" s="22"/>
      <c r="J60" s="22"/>
      <c r="K60" s="22"/>
      <c r="L60" s="22"/>
    </row>
    <row r="61" spans="1:12" ht="12.75" customHeight="1" x14ac:dyDescent="0.2">
      <c r="A61" s="6" t="s">
        <v>32</v>
      </c>
      <c r="B61" s="6">
        <v>2236</v>
      </c>
      <c r="C61" s="24"/>
      <c r="D61" s="24">
        <f>SUM(B61:C61)</f>
        <v>2236</v>
      </c>
      <c r="E61" s="6">
        <v>6681</v>
      </c>
      <c r="F61" s="22"/>
      <c r="G61" s="22">
        <f>SUM(E61:F61)</f>
        <v>6681</v>
      </c>
      <c r="H61" s="24"/>
      <c r="I61" s="22"/>
      <c r="J61" s="22">
        <f t="shared" si="5"/>
        <v>6681</v>
      </c>
      <c r="K61" s="22">
        <f t="shared" si="6"/>
        <v>0</v>
      </c>
      <c r="L61" s="22">
        <f t="shared" si="3"/>
        <v>6681</v>
      </c>
    </row>
    <row r="62" spans="1:12" ht="12.75" customHeight="1" x14ac:dyDescent="0.2">
      <c r="A62" s="6" t="s">
        <v>66</v>
      </c>
      <c r="B62" s="6">
        <v>21000</v>
      </c>
      <c r="C62" s="24"/>
      <c r="D62" s="24">
        <f t="shared" ref="D62:D67" si="10">SUM(B62:C62)</f>
        <v>21000</v>
      </c>
      <c r="E62" s="6">
        <v>63500</v>
      </c>
      <c r="F62" s="22"/>
      <c r="G62" s="22">
        <f t="shared" ref="G62:G67" si="11">SUM(E62:F62)</f>
        <v>63500</v>
      </c>
      <c r="H62" s="24"/>
      <c r="I62" s="22"/>
      <c r="J62" s="22">
        <f t="shared" si="5"/>
        <v>63500</v>
      </c>
      <c r="K62" s="22">
        <f t="shared" si="6"/>
        <v>0</v>
      </c>
      <c r="L62" s="22">
        <f t="shared" si="3"/>
        <v>63500</v>
      </c>
    </row>
    <row r="63" spans="1:12" ht="12.75" customHeight="1" x14ac:dyDescent="0.2">
      <c r="A63" s="6" t="s">
        <v>122</v>
      </c>
      <c r="B63" s="6"/>
      <c r="C63" s="24"/>
      <c r="D63" s="24"/>
      <c r="E63" s="6">
        <v>7310</v>
      </c>
      <c r="F63" s="22"/>
      <c r="G63" s="22">
        <f t="shared" si="11"/>
        <v>7310</v>
      </c>
      <c r="H63" s="24"/>
      <c r="I63" s="22"/>
      <c r="J63" s="22">
        <f t="shared" si="5"/>
        <v>7310</v>
      </c>
      <c r="K63" s="22">
        <f t="shared" si="6"/>
        <v>0</v>
      </c>
      <c r="L63" s="22">
        <f t="shared" si="3"/>
        <v>7310</v>
      </c>
    </row>
    <row r="64" spans="1:12" ht="12.75" customHeight="1" x14ac:dyDescent="0.2">
      <c r="A64" s="6" t="s">
        <v>152</v>
      </c>
      <c r="B64" s="6"/>
      <c r="C64" s="24"/>
      <c r="D64" s="24"/>
      <c r="E64" s="6"/>
      <c r="F64" s="22"/>
      <c r="G64" s="22"/>
      <c r="H64" s="24">
        <v>229</v>
      </c>
      <c r="I64" s="22"/>
      <c r="J64" s="22">
        <f t="shared" si="5"/>
        <v>229</v>
      </c>
      <c r="K64" s="22">
        <f t="shared" si="6"/>
        <v>0</v>
      </c>
      <c r="L64" s="22">
        <f t="shared" si="3"/>
        <v>229</v>
      </c>
    </row>
    <row r="65" spans="1:12" ht="12.75" customHeight="1" x14ac:dyDescent="0.2">
      <c r="A65" s="6" t="s">
        <v>153</v>
      </c>
      <c r="B65" s="6"/>
      <c r="C65" s="24"/>
      <c r="D65" s="24"/>
      <c r="E65" s="6"/>
      <c r="F65" s="22"/>
      <c r="G65" s="22"/>
      <c r="H65" s="24">
        <v>2235</v>
      </c>
      <c r="I65" s="22"/>
      <c r="J65" s="22">
        <f t="shared" si="5"/>
        <v>2235</v>
      </c>
      <c r="K65" s="22">
        <f t="shared" si="6"/>
        <v>0</v>
      </c>
      <c r="L65" s="22">
        <f t="shared" si="3"/>
        <v>2235</v>
      </c>
    </row>
    <row r="66" spans="1:12" ht="12.75" customHeight="1" x14ac:dyDescent="0.2">
      <c r="A66" s="39" t="s">
        <v>67</v>
      </c>
      <c r="B66" s="6"/>
      <c r="C66" s="18"/>
      <c r="D66" s="24"/>
      <c r="E66" s="6"/>
      <c r="F66" s="22"/>
      <c r="G66" s="22"/>
      <c r="H66" s="24"/>
      <c r="I66" s="22"/>
      <c r="J66" s="22"/>
      <c r="K66" s="22"/>
      <c r="L66" s="22"/>
    </row>
    <row r="67" spans="1:12" ht="12.75" customHeight="1" x14ac:dyDescent="0.2">
      <c r="A67" s="6" t="s">
        <v>68</v>
      </c>
      <c r="B67" s="6">
        <v>1534</v>
      </c>
      <c r="C67" s="6"/>
      <c r="D67" s="24">
        <f t="shared" si="10"/>
        <v>1534</v>
      </c>
      <c r="E67" s="6">
        <v>2395</v>
      </c>
      <c r="F67" s="6"/>
      <c r="G67" s="22">
        <f t="shared" si="11"/>
        <v>2395</v>
      </c>
      <c r="H67" s="34"/>
      <c r="I67" s="6"/>
      <c r="J67" s="22">
        <f t="shared" si="5"/>
        <v>2395</v>
      </c>
      <c r="K67" s="22">
        <f t="shared" si="6"/>
        <v>0</v>
      </c>
      <c r="L67" s="22">
        <f t="shared" si="3"/>
        <v>2395</v>
      </c>
    </row>
    <row r="68" spans="1:12" ht="12.75" customHeight="1" x14ac:dyDescent="0.2">
      <c r="A68" s="6" t="s">
        <v>154</v>
      </c>
      <c r="B68" s="6"/>
      <c r="C68" s="6"/>
      <c r="D68" s="24"/>
      <c r="E68" s="6"/>
      <c r="F68" s="6"/>
      <c r="G68" s="22"/>
      <c r="H68" s="34">
        <v>173</v>
      </c>
      <c r="I68" s="6"/>
      <c r="J68" s="22">
        <f t="shared" si="5"/>
        <v>173</v>
      </c>
      <c r="K68" s="22">
        <f t="shared" si="6"/>
        <v>0</v>
      </c>
      <c r="L68" s="22">
        <f t="shared" si="3"/>
        <v>173</v>
      </c>
    </row>
    <row r="69" spans="1:12" ht="12.75" customHeight="1" x14ac:dyDescent="0.2">
      <c r="A69" s="6"/>
      <c r="B69" s="6"/>
      <c r="C69" s="6"/>
      <c r="D69" s="24"/>
      <c r="E69" s="6"/>
      <c r="F69" s="6"/>
      <c r="G69" s="22"/>
      <c r="H69" s="34"/>
      <c r="I69" s="6"/>
      <c r="J69" s="22"/>
      <c r="K69" s="22"/>
      <c r="L69" s="22"/>
    </row>
    <row r="70" spans="1:12" ht="12.75" customHeight="1" x14ac:dyDescent="0.2">
      <c r="A70" s="4" t="s">
        <v>146</v>
      </c>
      <c r="B70" s="4">
        <f>SUM(B71)</f>
        <v>0</v>
      </c>
      <c r="C70" s="4">
        <f t="shared" ref="C70:L70" si="12">SUM(C71)</f>
        <v>0</v>
      </c>
      <c r="D70" s="4">
        <f t="shared" si="12"/>
        <v>0</v>
      </c>
      <c r="E70" s="4">
        <f t="shared" si="12"/>
        <v>0</v>
      </c>
      <c r="F70" s="4">
        <f t="shared" si="12"/>
        <v>0</v>
      </c>
      <c r="G70" s="4">
        <f t="shared" si="12"/>
        <v>0</v>
      </c>
      <c r="H70" s="4">
        <f t="shared" si="12"/>
        <v>0</v>
      </c>
      <c r="I70" s="4">
        <f t="shared" si="12"/>
        <v>120</v>
      </c>
      <c r="J70" s="4">
        <f t="shared" si="12"/>
        <v>0</v>
      </c>
      <c r="K70" s="4">
        <f t="shared" si="12"/>
        <v>120</v>
      </c>
      <c r="L70" s="4">
        <f t="shared" si="12"/>
        <v>120</v>
      </c>
    </row>
    <row r="71" spans="1:12" ht="12.75" customHeight="1" x14ac:dyDescent="0.2">
      <c r="A71" s="6" t="s">
        <v>147</v>
      </c>
      <c r="B71" s="6"/>
      <c r="C71" s="6"/>
      <c r="D71" s="24"/>
      <c r="E71" s="6"/>
      <c r="F71" s="6"/>
      <c r="G71" s="22"/>
      <c r="H71" s="34"/>
      <c r="I71" s="6">
        <v>120</v>
      </c>
      <c r="J71" s="22">
        <f>SUM(E71,H71)</f>
        <v>0</v>
      </c>
      <c r="K71" s="22">
        <f>SUM(F71,I71)</f>
        <v>120</v>
      </c>
      <c r="L71" s="22">
        <f>SUM(J71:K71)</f>
        <v>120</v>
      </c>
    </row>
    <row r="72" spans="1:12" ht="12.75" customHeight="1" x14ac:dyDescent="0.2">
      <c r="A72" s="6"/>
      <c r="B72" s="6"/>
      <c r="C72" s="6"/>
      <c r="D72" s="24"/>
      <c r="E72" s="6"/>
      <c r="F72" s="6"/>
      <c r="G72" s="22"/>
      <c r="H72" s="34"/>
      <c r="I72" s="6"/>
      <c r="J72" s="22"/>
      <c r="K72" s="22"/>
      <c r="L72" s="22"/>
    </row>
    <row r="73" spans="1:12" ht="12.75" customHeight="1" x14ac:dyDescent="0.2">
      <c r="A73" s="3" t="s">
        <v>89</v>
      </c>
      <c r="B73" s="4">
        <f>SUM(B74:B75)</f>
        <v>0</v>
      </c>
      <c r="C73" s="4">
        <f t="shared" ref="C73:K73" si="13">SUM(C74:C75)</f>
        <v>0</v>
      </c>
      <c r="D73" s="4">
        <f t="shared" si="13"/>
        <v>0</v>
      </c>
      <c r="E73" s="4">
        <f t="shared" si="13"/>
        <v>524</v>
      </c>
      <c r="F73" s="4">
        <f t="shared" si="13"/>
        <v>0</v>
      </c>
      <c r="G73" s="4">
        <f t="shared" si="13"/>
        <v>524</v>
      </c>
      <c r="H73" s="4">
        <f t="shared" si="13"/>
        <v>627</v>
      </c>
      <c r="I73" s="4">
        <f t="shared" si="13"/>
        <v>0</v>
      </c>
      <c r="J73" s="4">
        <f t="shared" si="13"/>
        <v>1151</v>
      </c>
      <c r="K73" s="4">
        <f t="shared" si="13"/>
        <v>0</v>
      </c>
      <c r="L73" s="4">
        <f>SUM(L74:L75)</f>
        <v>1151</v>
      </c>
    </row>
    <row r="74" spans="1:12" ht="12.75" customHeight="1" x14ac:dyDescent="0.2">
      <c r="A74" s="6" t="s">
        <v>90</v>
      </c>
      <c r="B74" s="6"/>
      <c r="C74" s="24"/>
      <c r="D74" s="24"/>
      <c r="E74" s="6">
        <v>524</v>
      </c>
      <c r="F74" s="22"/>
      <c r="G74" s="22">
        <f>SUM(E74:F74)</f>
        <v>524</v>
      </c>
      <c r="H74" s="24"/>
      <c r="I74" s="22"/>
      <c r="J74" s="22">
        <f>SUM(E74,H74)</f>
        <v>524</v>
      </c>
      <c r="K74" s="22">
        <f>SUM(F74,I74)</f>
        <v>0</v>
      </c>
      <c r="L74" s="22">
        <f>SUM(J74:K74)</f>
        <v>524</v>
      </c>
    </row>
    <row r="75" spans="1:12" ht="12.75" customHeight="1" x14ac:dyDescent="0.2">
      <c r="A75" s="6" t="s">
        <v>155</v>
      </c>
      <c r="B75" s="6"/>
      <c r="C75" s="24"/>
      <c r="D75" s="24"/>
      <c r="E75" s="6"/>
      <c r="F75" s="22"/>
      <c r="G75" s="22"/>
      <c r="H75" s="24">
        <v>627</v>
      </c>
      <c r="I75" s="22"/>
      <c r="J75" s="22">
        <f>SUM(E75,H75)</f>
        <v>627</v>
      </c>
      <c r="K75" s="22">
        <f>SUM(F75,I75)</f>
        <v>0</v>
      </c>
      <c r="L75" s="22">
        <f>SUM(J75:K75)</f>
        <v>627</v>
      </c>
    </row>
    <row r="76" spans="1:12" ht="12.75" customHeight="1" x14ac:dyDescent="0.2">
      <c r="A76" s="6"/>
      <c r="B76" s="6"/>
      <c r="C76" s="6"/>
      <c r="D76" s="6"/>
      <c r="E76" s="6"/>
      <c r="F76" s="6"/>
      <c r="G76" s="22"/>
      <c r="H76" s="34"/>
      <c r="I76" s="7"/>
      <c r="J76" s="22"/>
      <c r="K76" s="22"/>
      <c r="L76" s="6"/>
    </row>
    <row r="77" spans="1:12" ht="12.75" customHeight="1" x14ac:dyDescent="0.2">
      <c r="A77" s="3" t="s">
        <v>7</v>
      </c>
      <c r="B77" s="4">
        <f>SUM(B78:B79)</f>
        <v>36398</v>
      </c>
      <c r="C77" s="4">
        <f t="shared" ref="C77:L77" si="14">SUM(C78:C79)</f>
        <v>0</v>
      </c>
      <c r="D77" s="4">
        <f t="shared" si="14"/>
        <v>36398</v>
      </c>
      <c r="E77" s="4">
        <f t="shared" si="14"/>
        <v>37909</v>
      </c>
      <c r="F77" s="4">
        <f t="shared" si="14"/>
        <v>0</v>
      </c>
      <c r="G77" s="4">
        <f t="shared" si="14"/>
        <v>37909</v>
      </c>
      <c r="H77" s="4">
        <f t="shared" si="14"/>
        <v>-33261</v>
      </c>
      <c r="I77" s="4">
        <f t="shared" si="14"/>
        <v>0</v>
      </c>
      <c r="J77" s="4">
        <f t="shared" si="14"/>
        <v>4648</v>
      </c>
      <c r="K77" s="4">
        <f t="shared" si="14"/>
        <v>0</v>
      </c>
      <c r="L77" s="4">
        <f t="shared" si="14"/>
        <v>4648</v>
      </c>
    </row>
    <row r="78" spans="1:12" ht="12.75" customHeight="1" x14ac:dyDescent="0.2">
      <c r="A78" s="5" t="s">
        <v>69</v>
      </c>
      <c r="B78" s="6">
        <v>31750</v>
      </c>
      <c r="C78" s="6"/>
      <c r="D78" s="6">
        <f>SUM(B78:C78)</f>
        <v>31750</v>
      </c>
      <c r="E78" s="6">
        <v>33261</v>
      </c>
      <c r="F78" s="6"/>
      <c r="G78" s="6">
        <f>SUM(E78:F78)</f>
        <v>33261</v>
      </c>
      <c r="H78" s="34">
        <v>-33261</v>
      </c>
      <c r="I78" s="6"/>
      <c r="J78" s="6">
        <f>SUM(E78,H78)</f>
        <v>0</v>
      </c>
      <c r="K78" s="6">
        <f>SUM(F78,I78)</f>
        <v>0</v>
      </c>
      <c r="L78" s="6">
        <f>SUM(J78:K78)</f>
        <v>0</v>
      </c>
    </row>
    <row r="79" spans="1:12" ht="12.75" customHeight="1" x14ac:dyDescent="0.2">
      <c r="A79" s="5" t="s">
        <v>70</v>
      </c>
      <c r="B79" s="6">
        <v>4648</v>
      </c>
      <c r="C79" s="6"/>
      <c r="D79" s="6">
        <f>SUM(B79:C79)</f>
        <v>4648</v>
      </c>
      <c r="E79" s="22">
        <v>4648</v>
      </c>
      <c r="F79" s="22"/>
      <c r="G79" s="22">
        <f t="shared" si="4"/>
        <v>4648</v>
      </c>
      <c r="H79" s="24"/>
      <c r="I79" s="24"/>
      <c r="J79" s="6">
        <f>SUM(E79,H79)</f>
        <v>4648</v>
      </c>
      <c r="K79" s="6">
        <f>SUM(F79,I79)</f>
        <v>0</v>
      </c>
      <c r="L79" s="6">
        <f>SUM(J79:K79)</f>
        <v>4648</v>
      </c>
    </row>
    <row r="80" spans="1:12" ht="12.75" customHeight="1" x14ac:dyDescent="0.2">
      <c r="A80" s="5"/>
      <c r="B80" s="6"/>
      <c r="C80" s="6"/>
      <c r="D80" s="6"/>
      <c r="E80" s="22"/>
      <c r="F80" s="22"/>
      <c r="G80" s="22"/>
      <c r="H80" s="24"/>
      <c r="I80" s="24"/>
      <c r="J80" s="22"/>
      <c r="K80" s="22"/>
      <c r="L80" s="22"/>
    </row>
    <row r="81" spans="1:12" ht="12.75" customHeight="1" x14ac:dyDescent="0.2">
      <c r="A81" s="4" t="s">
        <v>23</v>
      </c>
      <c r="B81" s="4">
        <f>SUM(B82:B91)</f>
        <v>31654</v>
      </c>
      <c r="C81" s="4">
        <f t="shared" ref="C81:K81" si="15">SUM(C82:C91)</f>
        <v>8000</v>
      </c>
      <c r="D81" s="4">
        <f t="shared" si="15"/>
        <v>39654</v>
      </c>
      <c r="E81" s="4">
        <f t="shared" si="15"/>
        <v>37222</v>
      </c>
      <c r="F81" s="4">
        <f t="shared" si="15"/>
        <v>8220</v>
      </c>
      <c r="G81" s="4">
        <f t="shared" si="15"/>
        <v>45442</v>
      </c>
      <c r="H81" s="4">
        <f t="shared" si="15"/>
        <v>-2280</v>
      </c>
      <c r="I81" s="4">
        <f t="shared" si="15"/>
        <v>-1727</v>
      </c>
      <c r="J81" s="4">
        <f t="shared" si="15"/>
        <v>34942</v>
      </c>
      <c r="K81" s="4">
        <f t="shared" si="15"/>
        <v>6493</v>
      </c>
      <c r="L81" s="4">
        <f>SUM(L82:L91)</f>
        <v>41435</v>
      </c>
    </row>
    <row r="82" spans="1:12" ht="12.75" customHeight="1" x14ac:dyDescent="0.2">
      <c r="A82" s="6" t="s">
        <v>85</v>
      </c>
      <c r="B82" s="6"/>
      <c r="C82" s="6"/>
      <c r="D82" s="6"/>
      <c r="E82" s="6">
        <v>600</v>
      </c>
      <c r="F82" s="6"/>
      <c r="G82" s="6">
        <f>SUM(E82:F82)</f>
        <v>600</v>
      </c>
      <c r="H82" s="6">
        <v>-600</v>
      </c>
      <c r="I82" s="6"/>
      <c r="J82" s="6">
        <f>SUM(E82,H82)</f>
        <v>0</v>
      </c>
      <c r="K82" s="6">
        <f>SUM(F82,I82)</f>
        <v>0</v>
      </c>
      <c r="L82" s="6">
        <f>SUM(J82:K82)</f>
        <v>0</v>
      </c>
    </row>
    <row r="83" spans="1:12" ht="12.75" customHeight="1" x14ac:dyDescent="0.2">
      <c r="A83" s="6" t="s">
        <v>71</v>
      </c>
      <c r="B83" s="6"/>
      <c r="C83" s="6">
        <v>8000</v>
      </c>
      <c r="D83" s="6">
        <f>SUM(B83:C83)</f>
        <v>8000</v>
      </c>
      <c r="E83" s="22"/>
      <c r="F83" s="22">
        <v>8220</v>
      </c>
      <c r="G83" s="6">
        <f>SUM(E83:F83)</f>
        <v>8220</v>
      </c>
      <c r="H83" s="24"/>
      <c r="I83" s="24">
        <v>-1727</v>
      </c>
      <c r="J83" s="6">
        <f>SUM(E83,H83)</f>
        <v>0</v>
      </c>
      <c r="K83" s="6">
        <f t="shared" ref="K83:K91" si="16">SUM(F83,I83)</f>
        <v>6493</v>
      </c>
      <c r="L83" s="6">
        <f t="shared" ref="L83:L91" si="17">SUM(J83:K83)</f>
        <v>6493</v>
      </c>
    </row>
    <row r="84" spans="1:12" ht="12.75" customHeight="1" x14ac:dyDescent="0.2">
      <c r="A84" s="6" t="s">
        <v>72</v>
      </c>
      <c r="B84" s="6">
        <v>30976</v>
      </c>
      <c r="C84" s="6"/>
      <c r="D84" s="6">
        <f>SUM(B84:C84)</f>
        <v>30976</v>
      </c>
      <c r="E84" s="6">
        <v>30976</v>
      </c>
      <c r="F84" s="6"/>
      <c r="G84" s="6">
        <f>SUM(E84:F84)</f>
        <v>30976</v>
      </c>
      <c r="H84" s="34">
        <v>-116</v>
      </c>
      <c r="I84" s="34"/>
      <c r="J84" s="6">
        <f>SUM(E84,H84)</f>
        <v>30860</v>
      </c>
      <c r="K84" s="6">
        <f t="shared" si="16"/>
        <v>0</v>
      </c>
      <c r="L84" s="6">
        <f t="shared" si="17"/>
        <v>30860</v>
      </c>
    </row>
    <row r="85" spans="1:12" ht="12.75" customHeight="1" x14ac:dyDescent="0.2">
      <c r="A85" s="6" t="s">
        <v>73</v>
      </c>
      <c r="B85" s="6">
        <v>345</v>
      </c>
      <c r="C85" s="6"/>
      <c r="D85" s="6">
        <f t="shared" ref="D85:D87" si="18">SUM(B85:C85)</f>
        <v>345</v>
      </c>
      <c r="E85" s="6">
        <v>345</v>
      </c>
      <c r="F85" s="22"/>
      <c r="G85" s="6">
        <f t="shared" ref="G85:G91" si="19">SUM(E85:F85)</f>
        <v>345</v>
      </c>
      <c r="H85" s="24">
        <v>-200</v>
      </c>
      <c r="I85" s="24"/>
      <c r="J85" s="6">
        <f t="shared" ref="J85:J91" si="20">SUM(E85,H85)</f>
        <v>145</v>
      </c>
      <c r="K85" s="6">
        <f t="shared" si="16"/>
        <v>0</v>
      </c>
      <c r="L85" s="6">
        <f t="shared" si="17"/>
        <v>145</v>
      </c>
    </row>
    <row r="86" spans="1:12" ht="12.75" customHeight="1" x14ac:dyDescent="0.2">
      <c r="A86" s="6" t="s">
        <v>74</v>
      </c>
      <c r="B86" s="6">
        <v>307</v>
      </c>
      <c r="C86" s="6"/>
      <c r="D86" s="6">
        <f t="shared" si="18"/>
        <v>307</v>
      </c>
      <c r="E86" s="6">
        <v>307</v>
      </c>
      <c r="F86" s="22"/>
      <c r="G86" s="6">
        <f t="shared" si="19"/>
        <v>307</v>
      </c>
      <c r="H86" s="24">
        <v>-307</v>
      </c>
      <c r="I86" s="24"/>
      <c r="J86" s="6">
        <f t="shared" si="20"/>
        <v>0</v>
      </c>
      <c r="K86" s="6">
        <f t="shared" si="16"/>
        <v>0</v>
      </c>
      <c r="L86" s="6">
        <f t="shared" si="17"/>
        <v>0</v>
      </c>
    </row>
    <row r="87" spans="1:12" ht="12.75" customHeight="1" x14ac:dyDescent="0.2">
      <c r="A87" s="6" t="s">
        <v>75</v>
      </c>
      <c r="B87" s="6">
        <v>26</v>
      </c>
      <c r="C87" s="6"/>
      <c r="D87" s="6">
        <f t="shared" si="18"/>
        <v>26</v>
      </c>
      <c r="E87" s="6">
        <v>52</v>
      </c>
      <c r="F87" s="6"/>
      <c r="G87" s="6">
        <f t="shared" si="19"/>
        <v>52</v>
      </c>
      <c r="H87" s="34"/>
      <c r="I87" s="34"/>
      <c r="J87" s="6">
        <f t="shared" si="20"/>
        <v>52</v>
      </c>
      <c r="K87" s="6">
        <f t="shared" si="16"/>
        <v>0</v>
      </c>
      <c r="L87" s="6">
        <f t="shared" si="17"/>
        <v>52</v>
      </c>
    </row>
    <row r="88" spans="1:12" ht="12.75" customHeight="1" x14ac:dyDescent="0.2">
      <c r="A88" s="6" t="s">
        <v>86</v>
      </c>
      <c r="B88" s="6"/>
      <c r="C88" s="6"/>
      <c r="D88" s="6"/>
      <c r="E88" s="6">
        <v>572</v>
      </c>
      <c r="F88" s="6"/>
      <c r="G88" s="6">
        <f t="shared" si="19"/>
        <v>572</v>
      </c>
      <c r="H88" s="34">
        <v>-528</v>
      </c>
      <c r="I88" s="34"/>
      <c r="J88" s="6">
        <f t="shared" si="20"/>
        <v>44</v>
      </c>
      <c r="K88" s="6">
        <f t="shared" si="16"/>
        <v>0</v>
      </c>
      <c r="L88" s="6">
        <f t="shared" si="17"/>
        <v>44</v>
      </c>
    </row>
    <row r="89" spans="1:12" ht="12.75" customHeight="1" x14ac:dyDescent="0.2">
      <c r="A89" s="6" t="s">
        <v>129</v>
      </c>
      <c r="B89" s="6"/>
      <c r="C89" s="6"/>
      <c r="D89" s="6"/>
      <c r="E89" s="6">
        <v>3315</v>
      </c>
      <c r="F89" s="6"/>
      <c r="G89" s="6">
        <f t="shared" si="19"/>
        <v>3315</v>
      </c>
      <c r="H89" s="34">
        <v>233</v>
      </c>
      <c r="I89" s="34"/>
      <c r="J89" s="6">
        <f t="shared" si="20"/>
        <v>3548</v>
      </c>
      <c r="K89" s="6">
        <f t="shared" si="16"/>
        <v>0</v>
      </c>
      <c r="L89" s="6">
        <f t="shared" si="17"/>
        <v>3548</v>
      </c>
    </row>
    <row r="90" spans="1:12" ht="12.75" customHeight="1" x14ac:dyDescent="0.2">
      <c r="A90" s="6" t="s">
        <v>118</v>
      </c>
      <c r="B90" s="6"/>
      <c r="C90" s="6"/>
      <c r="D90" s="6"/>
      <c r="E90" s="6">
        <v>293</v>
      </c>
      <c r="F90" s="6"/>
      <c r="G90" s="6">
        <f t="shared" si="19"/>
        <v>293</v>
      </c>
      <c r="H90" s="34"/>
      <c r="I90" s="34"/>
      <c r="J90" s="6">
        <f t="shared" si="20"/>
        <v>293</v>
      </c>
      <c r="K90" s="6">
        <f t="shared" si="16"/>
        <v>0</v>
      </c>
      <c r="L90" s="6">
        <f t="shared" si="17"/>
        <v>293</v>
      </c>
    </row>
    <row r="91" spans="1:12" ht="12.75" customHeight="1" x14ac:dyDescent="0.2">
      <c r="A91" s="6" t="s">
        <v>127</v>
      </c>
      <c r="B91" s="6"/>
      <c r="C91" s="6"/>
      <c r="D91" s="6"/>
      <c r="E91" s="6">
        <v>762</v>
      </c>
      <c r="F91" s="6"/>
      <c r="G91" s="6">
        <f t="shared" si="19"/>
        <v>762</v>
      </c>
      <c r="H91" s="34">
        <v>-762</v>
      </c>
      <c r="I91" s="34"/>
      <c r="J91" s="6">
        <f t="shared" si="20"/>
        <v>0</v>
      </c>
      <c r="K91" s="6">
        <f t="shared" si="16"/>
        <v>0</v>
      </c>
      <c r="L91" s="6">
        <f t="shared" si="17"/>
        <v>0</v>
      </c>
    </row>
    <row r="92" spans="1:12" ht="12.75" customHeight="1" x14ac:dyDescent="0.2">
      <c r="A92" s="6"/>
      <c r="B92" s="6"/>
      <c r="C92" s="6"/>
      <c r="D92" s="6"/>
      <c r="E92" s="6"/>
      <c r="F92" s="6"/>
      <c r="G92" s="6"/>
      <c r="H92" s="34"/>
      <c r="I92" s="34"/>
      <c r="J92" s="6"/>
      <c r="K92" s="6"/>
      <c r="L92" s="6"/>
    </row>
    <row r="93" spans="1:12" ht="12.75" customHeight="1" x14ac:dyDescent="0.2">
      <c r="A93" s="4" t="s">
        <v>139</v>
      </c>
      <c r="B93" s="4">
        <f>SUM(B94)</f>
        <v>0</v>
      </c>
      <c r="C93" s="4">
        <f t="shared" ref="C93:L93" si="21">SUM(C94)</f>
        <v>0</v>
      </c>
      <c r="D93" s="4">
        <f t="shared" si="21"/>
        <v>0</v>
      </c>
      <c r="E93" s="4">
        <f t="shared" si="21"/>
        <v>0</v>
      </c>
      <c r="F93" s="4">
        <f t="shared" si="21"/>
        <v>0</v>
      </c>
      <c r="G93" s="4">
        <f t="shared" si="21"/>
        <v>0</v>
      </c>
      <c r="H93" s="4">
        <f t="shared" si="21"/>
        <v>2251</v>
      </c>
      <c r="I93" s="4">
        <f t="shared" si="21"/>
        <v>0</v>
      </c>
      <c r="J93" s="4">
        <f t="shared" si="21"/>
        <v>2251</v>
      </c>
      <c r="K93" s="4">
        <f t="shared" si="21"/>
        <v>0</v>
      </c>
      <c r="L93" s="4">
        <f t="shared" si="21"/>
        <v>2251</v>
      </c>
    </row>
    <row r="94" spans="1:12" ht="12.75" customHeight="1" x14ac:dyDescent="0.2">
      <c r="A94" s="6" t="s">
        <v>140</v>
      </c>
      <c r="B94" s="6"/>
      <c r="C94" s="6"/>
      <c r="D94" s="6"/>
      <c r="E94" s="6"/>
      <c r="F94" s="6"/>
      <c r="G94" s="6"/>
      <c r="H94" s="34">
        <v>2251</v>
      </c>
      <c r="I94" s="34"/>
      <c r="J94" s="6">
        <f>SUM(E94,H94)</f>
        <v>2251</v>
      </c>
      <c r="K94" s="6">
        <f>SUM(F94,I94)</f>
        <v>0</v>
      </c>
      <c r="L94" s="6">
        <f>SUM(J94:K94)</f>
        <v>2251</v>
      </c>
    </row>
    <row r="95" spans="1:12" ht="12.75" customHeight="1" x14ac:dyDescent="0.2">
      <c r="A95" s="6"/>
      <c r="B95" s="6"/>
      <c r="C95" s="6"/>
      <c r="D95" s="34"/>
      <c r="E95" s="22"/>
      <c r="F95" s="22"/>
      <c r="G95" s="22"/>
      <c r="H95" s="24"/>
      <c r="I95" s="24"/>
      <c r="J95" s="22"/>
      <c r="K95" s="22"/>
      <c r="L95" s="22"/>
    </row>
    <row r="96" spans="1:12" ht="12.75" customHeight="1" x14ac:dyDescent="0.2">
      <c r="A96" s="4" t="s">
        <v>43</v>
      </c>
      <c r="B96" s="4">
        <f>SUM(B97)</f>
        <v>0</v>
      </c>
      <c r="C96" s="4">
        <f t="shared" ref="C96:L96" si="22">SUM(C97)</f>
        <v>1000</v>
      </c>
      <c r="D96" s="4">
        <f t="shared" si="22"/>
        <v>1000</v>
      </c>
      <c r="E96" s="4">
        <f t="shared" si="22"/>
        <v>0</v>
      </c>
      <c r="F96" s="4">
        <f t="shared" si="22"/>
        <v>1000</v>
      </c>
      <c r="G96" s="4">
        <f t="shared" si="22"/>
        <v>1000</v>
      </c>
      <c r="H96" s="35">
        <f t="shared" si="22"/>
        <v>0</v>
      </c>
      <c r="I96" s="35">
        <f t="shared" si="22"/>
        <v>-1000</v>
      </c>
      <c r="J96" s="4">
        <f t="shared" si="22"/>
        <v>0</v>
      </c>
      <c r="K96" s="4">
        <f t="shared" si="22"/>
        <v>0</v>
      </c>
      <c r="L96" s="4">
        <f t="shared" si="22"/>
        <v>0</v>
      </c>
    </row>
    <row r="97" spans="1:14" ht="12.75" customHeight="1" x14ac:dyDescent="0.2">
      <c r="A97" s="6" t="s">
        <v>40</v>
      </c>
      <c r="B97" s="6"/>
      <c r="C97" s="6">
        <v>1000</v>
      </c>
      <c r="D97" s="6">
        <f>SUM(B97:C97)</f>
        <v>1000</v>
      </c>
      <c r="E97" s="6"/>
      <c r="F97" s="6">
        <v>1000</v>
      </c>
      <c r="G97" s="6">
        <f>SUM(E97:F97)</f>
        <v>1000</v>
      </c>
      <c r="H97" s="34"/>
      <c r="I97" s="34">
        <v>-1000</v>
      </c>
      <c r="J97" s="6">
        <f>SUM(E97,H97)</f>
        <v>0</v>
      </c>
      <c r="K97" s="6">
        <f>SUM(F97,I97)</f>
        <v>0</v>
      </c>
      <c r="L97" s="6">
        <f>SUM(J97:K97)</f>
        <v>0</v>
      </c>
    </row>
    <row r="98" spans="1:14" ht="12.75" customHeight="1" x14ac:dyDescent="0.2">
      <c r="A98" s="6"/>
      <c r="B98" s="6"/>
      <c r="C98" s="6"/>
      <c r="D98" s="6"/>
      <c r="E98" s="6"/>
      <c r="F98" s="6"/>
      <c r="G98" s="6"/>
      <c r="H98" s="34"/>
      <c r="I98" s="34"/>
      <c r="J98" s="6"/>
      <c r="K98" s="6"/>
      <c r="L98" s="6"/>
    </row>
    <row r="99" spans="1:14" ht="12.75" customHeight="1" x14ac:dyDescent="0.2">
      <c r="A99" s="4" t="s">
        <v>119</v>
      </c>
      <c r="B99" s="4">
        <f>SUM(B100)</f>
        <v>0</v>
      </c>
      <c r="C99" s="4">
        <f t="shared" ref="C99:L99" si="23">SUM(C100)</f>
        <v>0</v>
      </c>
      <c r="D99" s="4">
        <f t="shared" si="23"/>
        <v>0</v>
      </c>
      <c r="E99" s="4">
        <f t="shared" si="23"/>
        <v>1255</v>
      </c>
      <c r="F99" s="4">
        <f t="shared" si="23"/>
        <v>0</v>
      </c>
      <c r="G99" s="4">
        <f t="shared" si="23"/>
        <v>1255</v>
      </c>
      <c r="H99" s="35">
        <f t="shared" si="23"/>
        <v>34</v>
      </c>
      <c r="I99" s="35">
        <f t="shared" si="23"/>
        <v>0</v>
      </c>
      <c r="J99" s="4">
        <f t="shared" si="23"/>
        <v>1289</v>
      </c>
      <c r="K99" s="4">
        <f t="shared" si="23"/>
        <v>0</v>
      </c>
      <c r="L99" s="4">
        <f t="shared" si="23"/>
        <v>1289</v>
      </c>
    </row>
    <row r="100" spans="1:14" ht="12.75" customHeight="1" x14ac:dyDescent="0.2">
      <c r="A100" s="6" t="s">
        <v>120</v>
      </c>
      <c r="B100" s="6"/>
      <c r="C100" s="6"/>
      <c r="D100" s="6"/>
      <c r="E100" s="6">
        <v>1255</v>
      </c>
      <c r="F100" s="6"/>
      <c r="G100" s="6">
        <f>SUM(E100:F100)</f>
        <v>1255</v>
      </c>
      <c r="H100" s="34">
        <v>34</v>
      </c>
      <c r="I100" s="34"/>
      <c r="J100" s="6">
        <f>SUM(E100,H100)</f>
        <v>1289</v>
      </c>
      <c r="K100" s="6">
        <f>SUM(F100,I100)</f>
        <v>0</v>
      </c>
      <c r="L100" s="6">
        <f>SUM(J100:K100)</f>
        <v>1289</v>
      </c>
    </row>
    <row r="101" spans="1:14" ht="12.75" customHeight="1" x14ac:dyDescent="0.2">
      <c r="A101" s="6"/>
      <c r="B101" s="6"/>
      <c r="C101" s="6"/>
      <c r="D101" s="6"/>
      <c r="E101" s="6"/>
      <c r="F101" s="6"/>
      <c r="G101" s="6"/>
      <c r="H101" s="34"/>
      <c r="I101" s="34"/>
      <c r="J101" s="6"/>
      <c r="K101" s="6"/>
      <c r="L101" s="6"/>
    </row>
    <row r="102" spans="1:14" ht="12.75" customHeight="1" x14ac:dyDescent="0.2">
      <c r="A102" s="4" t="s">
        <v>143</v>
      </c>
      <c r="B102" s="4">
        <f>SUM(B103)</f>
        <v>0</v>
      </c>
      <c r="C102" s="4">
        <f t="shared" ref="C102:L102" si="24">SUM(C103)</f>
        <v>0</v>
      </c>
      <c r="D102" s="4">
        <f t="shared" si="24"/>
        <v>0</v>
      </c>
      <c r="E102" s="4">
        <f t="shared" si="24"/>
        <v>0</v>
      </c>
      <c r="F102" s="4">
        <f t="shared" si="24"/>
        <v>0</v>
      </c>
      <c r="G102" s="4">
        <f t="shared" si="24"/>
        <v>0</v>
      </c>
      <c r="H102" s="4">
        <f t="shared" si="24"/>
        <v>9223</v>
      </c>
      <c r="I102" s="4">
        <f t="shared" si="24"/>
        <v>0</v>
      </c>
      <c r="J102" s="4">
        <f t="shared" si="24"/>
        <v>9223</v>
      </c>
      <c r="K102" s="4">
        <f t="shared" si="24"/>
        <v>0</v>
      </c>
      <c r="L102" s="4">
        <f t="shared" si="24"/>
        <v>9223</v>
      </c>
    </row>
    <row r="103" spans="1:14" ht="12.75" customHeight="1" x14ac:dyDescent="0.2">
      <c r="A103" s="6" t="s">
        <v>144</v>
      </c>
      <c r="B103" s="6"/>
      <c r="C103" s="6"/>
      <c r="D103" s="6"/>
      <c r="E103" s="6"/>
      <c r="F103" s="6"/>
      <c r="G103" s="6"/>
      <c r="H103" s="34">
        <v>9223</v>
      </c>
      <c r="I103" s="34"/>
      <c r="J103" s="6">
        <f>SUM(E103,H103)</f>
        <v>9223</v>
      </c>
      <c r="K103" s="6">
        <f>SUM(F103,I103)</f>
        <v>0</v>
      </c>
      <c r="L103" s="6">
        <f>SUM(J103:K103)</f>
        <v>9223</v>
      </c>
      <c r="N103" s="47"/>
    </row>
    <row r="104" spans="1:14" ht="12.75" customHeight="1" x14ac:dyDescent="0.2">
      <c r="A104" s="38"/>
      <c r="B104" s="43"/>
      <c r="C104" s="40"/>
      <c r="D104" s="44"/>
      <c r="E104" s="9"/>
      <c r="F104" s="9"/>
      <c r="G104" s="22"/>
      <c r="H104" s="34"/>
      <c r="I104" s="25"/>
      <c r="J104" s="22"/>
      <c r="K104" s="22"/>
      <c r="L104" s="9"/>
    </row>
    <row r="105" spans="1:14" ht="12.75" customHeight="1" x14ac:dyDescent="0.2">
      <c r="A105" s="35" t="s">
        <v>76</v>
      </c>
      <c r="B105" s="4">
        <f>SUM(B106)</f>
        <v>0</v>
      </c>
      <c r="C105" s="4">
        <f t="shared" ref="C105:L105" si="25">SUM(C106)</f>
        <v>70000</v>
      </c>
      <c r="D105" s="4">
        <f t="shared" si="25"/>
        <v>70000</v>
      </c>
      <c r="E105" s="4">
        <f t="shared" si="25"/>
        <v>0</v>
      </c>
      <c r="F105" s="4">
        <f t="shared" si="25"/>
        <v>0</v>
      </c>
      <c r="G105" s="4">
        <f t="shared" si="25"/>
        <v>0</v>
      </c>
      <c r="H105" s="4">
        <f t="shared" si="25"/>
        <v>0</v>
      </c>
      <c r="I105" s="4">
        <f t="shared" si="25"/>
        <v>0</v>
      </c>
      <c r="J105" s="4">
        <f t="shared" si="25"/>
        <v>0</v>
      </c>
      <c r="K105" s="4">
        <f t="shared" si="25"/>
        <v>0</v>
      </c>
      <c r="L105" s="4">
        <f t="shared" si="25"/>
        <v>0</v>
      </c>
    </row>
    <row r="106" spans="1:14" ht="12.75" customHeight="1" x14ac:dyDescent="0.2">
      <c r="A106" s="34" t="s">
        <v>77</v>
      </c>
      <c r="B106" s="6"/>
      <c r="C106" s="6">
        <v>70000</v>
      </c>
      <c r="D106" s="34">
        <f t="shared" ref="D106:D124" si="26">SUM(B106:C106)</f>
        <v>70000</v>
      </c>
      <c r="E106" s="6"/>
      <c r="F106" s="6"/>
      <c r="G106" s="6">
        <f t="shared" ref="G106:G158" si="27">SUM(E106:F106)</f>
        <v>0</v>
      </c>
      <c r="H106" s="34"/>
      <c r="I106" s="6"/>
      <c r="J106" s="22">
        <f>SUM(E106,H106)</f>
        <v>0</v>
      </c>
      <c r="K106" s="22">
        <f>SUM(F106,I106)</f>
        <v>0</v>
      </c>
      <c r="L106" s="9">
        <f t="shared" ref="L106:L158" si="28">SUM(J106:K106)</f>
        <v>0</v>
      </c>
    </row>
    <row r="107" spans="1:14" ht="12.75" customHeight="1" x14ac:dyDescent="0.2">
      <c r="A107" s="34"/>
      <c r="B107" s="6"/>
      <c r="C107" s="6"/>
      <c r="D107" s="34"/>
      <c r="E107" s="6"/>
      <c r="F107" s="6"/>
      <c r="G107" s="6"/>
      <c r="H107" s="34"/>
      <c r="I107" s="6"/>
      <c r="J107" s="22"/>
      <c r="K107" s="22"/>
      <c r="L107" s="9"/>
    </row>
    <row r="108" spans="1:14" ht="12.75" customHeight="1" x14ac:dyDescent="0.2">
      <c r="A108" s="35" t="s">
        <v>125</v>
      </c>
      <c r="B108" s="4">
        <f>SUM(B109)</f>
        <v>0</v>
      </c>
      <c r="C108" s="4">
        <f t="shared" ref="C108:L108" si="29">SUM(C109)</f>
        <v>0</v>
      </c>
      <c r="D108" s="4">
        <f t="shared" si="29"/>
        <v>0</v>
      </c>
      <c r="E108" s="4">
        <f t="shared" si="29"/>
        <v>516</v>
      </c>
      <c r="F108" s="4">
        <f t="shared" si="29"/>
        <v>0</v>
      </c>
      <c r="G108" s="4">
        <f t="shared" si="29"/>
        <v>516</v>
      </c>
      <c r="H108" s="4">
        <f t="shared" si="29"/>
        <v>0</v>
      </c>
      <c r="I108" s="4">
        <f t="shared" si="29"/>
        <v>0</v>
      </c>
      <c r="J108" s="4">
        <f t="shared" si="29"/>
        <v>516</v>
      </c>
      <c r="K108" s="4">
        <f t="shared" si="29"/>
        <v>0</v>
      </c>
      <c r="L108" s="4">
        <f t="shared" si="29"/>
        <v>516</v>
      </c>
    </row>
    <row r="109" spans="1:14" ht="12.75" customHeight="1" x14ac:dyDescent="0.2">
      <c r="A109" s="34" t="s">
        <v>126</v>
      </c>
      <c r="B109" s="6"/>
      <c r="C109" s="6"/>
      <c r="D109" s="34"/>
      <c r="E109" s="6">
        <v>516</v>
      </c>
      <c r="F109" s="6"/>
      <c r="G109" s="6">
        <f>SUM(E109:F109)</f>
        <v>516</v>
      </c>
      <c r="H109" s="34"/>
      <c r="I109" s="6"/>
      <c r="J109" s="22">
        <f>SUM(E109,H109)</f>
        <v>516</v>
      </c>
      <c r="K109" s="22">
        <f>SUM(F109,I109)</f>
        <v>0</v>
      </c>
      <c r="L109" s="9">
        <f>SUM(J109:K109)</f>
        <v>516</v>
      </c>
    </row>
    <row r="110" spans="1:14" ht="12.75" customHeight="1" x14ac:dyDescent="0.2">
      <c r="A110" s="34"/>
      <c r="B110" s="6"/>
      <c r="C110" s="6"/>
      <c r="D110" s="34"/>
      <c r="E110" s="6"/>
      <c r="F110" s="6"/>
      <c r="G110" s="6"/>
      <c r="H110" s="34"/>
      <c r="I110" s="6"/>
      <c r="J110" s="22"/>
      <c r="K110" s="22"/>
      <c r="L110" s="9"/>
    </row>
    <row r="111" spans="1:14" ht="12.75" customHeight="1" x14ac:dyDescent="0.2">
      <c r="A111" s="35" t="s">
        <v>156</v>
      </c>
      <c r="B111" s="4">
        <f>SUM(B112)</f>
        <v>0</v>
      </c>
      <c r="C111" s="4">
        <f t="shared" ref="C111:L111" si="30">SUM(C112)</f>
        <v>0</v>
      </c>
      <c r="D111" s="4">
        <f t="shared" si="30"/>
        <v>0</v>
      </c>
      <c r="E111" s="4">
        <f t="shared" si="30"/>
        <v>0</v>
      </c>
      <c r="F111" s="4">
        <f t="shared" si="30"/>
        <v>0</v>
      </c>
      <c r="G111" s="4">
        <f t="shared" si="30"/>
        <v>0</v>
      </c>
      <c r="H111" s="4">
        <f t="shared" si="30"/>
        <v>44</v>
      </c>
      <c r="I111" s="4">
        <f t="shared" si="30"/>
        <v>0</v>
      </c>
      <c r="J111" s="4">
        <f t="shared" si="30"/>
        <v>44</v>
      </c>
      <c r="K111" s="4">
        <f t="shared" si="30"/>
        <v>0</v>
      </c>
      <c r="L111" s="4">
        <f t="shared" si="30"/>
        <v>44</v>
      </c>
    </row>
    <row r="112" spans="1:14" ht="12.75" customHeight="1" x14ac:dyDescent="0.2">
      <c r="A112" s="34" t="s">
        <v>157</v>
      </c>
      <c r="B112" s="6"/>
      <c r="C112" s="6"/>
      <c r="D112" s="34"/>
      <c r="E112" s="6"/>
      <c r="F112" s="6"/>
      <c r="G112" s="6"/>
      <c r="H112" s="34">
        <v>44</v>
      </c>
      <c r="I112" s="6"/>
      <c r="J112" s="22">
        <f>SUM(E112,H112)</f>
        <v>44</v>
      </c>
      <c r="K112" s="22">
        <f>SUM(F112,I112)</f>
        <v>0</v>
      </c>
      <c r="L112" s="9">
        <f>SUM(J112:K112)</f>
        <v>44</v>
      </c>
    </row>
    <row r="113" spans="1:12" ht="12.75" customHeight="1" x14ac:dyDescent="0.2">
      <c r="A113" s="34"/>
      <c r="B113" s="6"/>
      <c r="C113" s="6"/>
      <c r="D113" s="34"/>
      <c r="E113" s="6"/>
      <c r="F113" s="6"/>
      <c r="G113" s="6"/>
      <c r="H113" s="34"/>
      <c r="I113" s="6"/>
      <c r="J113" s="22"/>
      <c r="K113" s="22"/>
      <c r="L113" s="9"/>
    </row>
    <row r="114" spans="1:12" ht="12.75" customHeight="1" x14ac:dyDescent="0.2">
      <c r="A114" s="3" t="s">
        <v>13</v>
      </c>
      <c r="B114" s="4">
        <f>SUM(B115:B117)</f>
        <v>48000</v>
      </c>
      <c r="C114" s="4">
        <f t="shared" ref="C114:K114" si="31">SUM(C115:C117)</f>
        <v>0</v>
      </c>
      <c r="D114" s="4">
        <f t="shared" si="31"/>
        <v>48000</v>
      </c>
      <c r="E114" s="4">
        <f t="shared" si="31"/>
        <v>36853</v>
      </c>
      <c r="F114" s="4">
        <f t="shared" si="31"/>
        <v>0</v>
      </c>
      <c r="G114" s="4">
        <f t="shared" si="31"/>
        <v>36853</v>
      </c>
      <c r="H114" s="35">
        <f t="shared" si="31"/>
        <v>554</v>
      </c>
      <c r="I114" s="4">
        <f t="shared" si="31"/>
        <v>0</v>
      </c>
      <c r="J114" s="4">
        <f>SUM(J115:J117)</f>
        <v>37407</v>
      </c>
      <c r="K114" s="4">
        <f t="shared" si="31"/>
        <v>0</v>
      </c>
      <c r="L114" s="4">
        <f>SUM(L115:L117)</f>
        <v>37407</v>
      </c>
    </row>
    <row r="115" spans="1:12" ht="12.75" customHeight="1" x14ac:dyDescent="0.2">
      <c r="A115" s="5" t="s">
        <v>78</v>
      </c>
      <c r="B115" s="6">
        <v>2000</v>
      </c>
      <c r="C115" s="6"/>
      <c r="D115" s="34">
        <f t="shared" si="26"/>
        <v>2000</v>
      </c>
      <c r="E115" s="6">
        <v>2000</v>
      </c>
      <c r="F115" s="6"/>
      <c r="G115" s="6">
        <f t="shared" si="27"/>
        <v>2000</v>
      </c>
      <c r="H115" s="34"/>
      <c r="I115" s="6"/>
      <c r="J115" s="22">
        <f t="shared" si="5"/>
        <v>2000</v>
      </c>
      <c r="K115" s="22">
        <f>SUM(F115,I115)</f>
        <v>0</v>
      </c>
      <c r="L115" s="9">
        <f t="shared" si="28"/>
        <v>2000</v>
      </c>
    </row>
    <row r="116" spans="1:12" ht="12.75" customHeight="1" x14ac:dyDescent="0.2">
      <c r="A116" s="5" t="s">
        <v>44</v>
      </c>
      <c r="B116" s="6">
        <v>46000</v>
      </c>
      <c r="C116" s="6"/>
      <c r="D116" s="34">
        <f t="shared" si="26"/>
        <v>46000</v>
      </c>
      <c r="E116" s="6">
        <v>34713</v>
      </c>
      <c r="F116" s="18"/>
      <c r="G116" s="6">
        <f t="shared" si="27"/>
        <v>34713</v>
      </c>
      <c r="H116" s="34">
        <v>554</v>
      </c>
      <c r="I116" s="18"/>
      <c r="J116" s="22">
        <f t="shared" si="5"/>
        <v>35267</v>
      </c>
      <c r="K116" s="22">
        <f t="shared" ref="K116:K117" si="32">SUM(F116,I116)</f>
        <v>0</v>
      </c>
      <c r="L116" s="9">
        <f t="shared" si="28"/>
        <v>35267</v>
      </c>
    </row>
    <row r="117" spans="1:12" ht="12.75" customHeight="1" x14ac:dyDescent="0.2">
      <c r="A117" s="5" t="s">
        <v>88</v>
      </c>
      <c r="B117" s="6"/>
      <c r="C117" s="6"/>
      <c r="D117" s="34"/>
      <c r="E117" s="6">
        <v>140</v>
      </c>
      <c r="F117" s="18"/>
      <c r="G117" s="6">
        <f t="shared" si="27"/>
        <v>140</v>
      </c>
      <c r="H117" s="34"/>
      <c r="I117" s="18"/>
      <c r="J117" s="22">
        <f>SUM(E117,H117)</f>
        <v>140</v>
      </c>
      <c r="K117" s="22">
        <f t="shared" si="32"/>
        <v>0</v>
      </c>
      <c r="L117" s="9">
        <f t="shared" si="28"/>
        <v>140</v>
      </c>
    </row>
    <row r="118" spans="1:12" ht="12.75" customHeight="1" x14ac:dyDescent="0.2">
      <c r="A118" s="5"/>
      <c r="B118" s="6"/>
      <c r="C118" s="6"/>
      <c r="D118" s="34"/>
      <c r="E118" s="6"/>
      <c r="F118" s="18"/>
      <c r="G118" s="6"/>
      <c r="H118" s="34"/>
      <c r="I118" s="18"/>
      <c r="J118" s="22"/>
      <c r="K118" s="22"/>
      <c r="L118" s="9"/>
    </row>
    <row r="119" spans="1:12" ht="12.75" customHeight="1" x14ac:dyDescent="0.2">
      <c r="A119" s="3" t="s">
        <v>109</v>
      </c>
      <c r="B119" s="4">
        <f>SUM(B120:B121)</f>
        <v>0</v>
      </c>
      <c r="C119" s="4">
        <f t="shared" ref="C119:L119" si="33">SUM(C120:C121)</f>
        <v>0</v>
      </c>
      <c r="D119" s="4">
        <f t="shared" si="33"/>
        <v>0</v>
      </c>
      <c r="E119" s="4">
        <f t="shared" si="33"/>
        <v>1030</v>
      </c>
      <c r="F119" s="4">
        <f t="shared" si="33"/>
        <v>0</v>
      </c>
      <c r="G119" s="4">
        <f t="shared" si="33"/>
        <v>1030</v>
      </c>
      <c r="H119" s="35">
        <f t="shared" si="33"/>
        <v>172</v>
      </c>
      <c r="I119" s="4">
        <f t="shared" si="33"/>
        <v>0</v>
      </c>
      <c r="J119" s="4">
        <f t="shared" si="33"/>
        <v>1202</v>
      </c>
      <c r="K119" s="4">
        <f t="shared" si="33"/>
        <v>0</v>
      </c>
      <c r="L119" s="4">
        <f t="shared" si="33"/>
        <v>1202</v>
      </c>
    </row>
    <row r="120" spans="1:12" ht="12.75" customHeight="1" x14ac:dyDescent="0.2">
      <c r="A120" s="5" t="s">
        <v>110</v>
      </c>
      <c r="B120" s="6"/>
      <c r="C120" s="6"/>
      <c r="D120" s="34"/>
      <c r="E120" s="6">
        <v>642</v>
      </c>
      <c r="F120" s="18"/>
      <c r="G120" s="6">
        <f>SUM(E120:F120)</f>
        <v>642</v>
      </c>
      <c r="H120" s="34"/>
      <c r="I120" s="18"/>
      <c r="J120" s="22">
        <f>SUM(E120,H120)</f>
        <v>642</v>
      </c>
      <c r="K120" s="22">
        <f>SUM(F120,I120)</f>
        <v>0</v>
      </c>
      <c r="L120" s="9">
        <f>SUM(J120:K120)</f>
        <v>642</v>
      </c>
    </row>
    <row r="121" spans="1:12" ht="12.75" customHeight="1" x14ac:dyDescent="0.2">
      <c r="A121" s="5" t="s">
        <v>128</v>
      </c>
      <c r="B121" s="6"/>
      <c r="C121" s="6"/>
      <c r="D121" s="34"/>
      <c r="E121" s="6">
        <v>388</v>
      </c>
      <c r="F121" s="18"/>
      <c r="G121" s="6">
        <f>SUM(E121:F121)</f>
        <v>388</v>
      </c>
      <c r="H121" s="34">
        <v>172</v>
      </c>
      <c r="I121" s="18"/>
      <c r="J121" s="22">
        <f>SUM(E121,H121)</f>
        <v>560</v>
      </c>
      <c r="K121" s="22">
        <f>SUM(F121,I121)</f>
        <v>0</v>
      </c>
      <c r="L121" s="9">
        <f>SUM(J121:K121)</f>
        <v>560</v>
      </c>
    </row>
    <row r="122" spans="1:12" ht="12.75" customHeight="1" x14ac:dyDescent="0.2">
      <c r="A122" s="5"/>
      <c r="B122" s="6"/>
      <c r="C122" s="6"/>
      <c r="D122" s="34"/>
      <c r="E122" s="6"/>
      <c r="F122" s="4"/>
      <c r="G122" s="6"/>
      <c r="H122" s="34"/>
      <c r="I122" s="4"/>
      <c r="J122" s="22"/>
      <c r="K122" s="22"/>
      <c r="L122" s="9"/>
    </row>
    <row r="123" spans="1:12" ht="12.75" customHeight="1" x14ac:dyDescent="0.2">
      <c r="A123" s="3" t="s">
        <v>79</v>
      </c>
      <c r="B123" s="4">
        <f>SUM(B124)</f>
        <v>65000</v>
      </c>
      <c r="C123" s="4">
        <f t="shared" ref="C123:L123" si="34">SUM(C124)</f>
        <v>0</v>
      </c>
      <c r="D123" s="4">
        <f t="shared" si="34"/>
        <v>65000</v>
      </c>
      <c r="E123" s="4">
        <f t="shared" si="34"/>
        <v>0</v>
      </c>
      <c r="F123" s="4">
        <f t="shared" si="34"/>
        <v>0</v>
      </c>
      <c r="G123" s="4">
        <f t="shared" si="34"/>
        <v>0</v>
      </c>
      <c r="H123" s="35">
        <f t="shared" si="34"/>
        <v>0</v>
      </c>
      <c r="I123" s="4">
        <f t="shared" si="34"/>
        <v>0</v>
      </c>
      <c r="J123" s="4">
        <f t="shared" si="34"/>
        <v>0</v>
      </c>
      <c r="K123" s="4">
        <f t="shared" si="34"/>
        <v>0</v>
      </c>
      <c r="L123" s="4">
        <f t="shared" si="34"/>
        <v>0</v>
      </c>
    </row>
    <row r="124" spans="1:12" ht="12.75" customHeight="1" x14ac:dyDescent="0.2">
      <c r="A124" s="5" t="s">
        <v>134</v>
      </c>
      <c r="B124" s="6">
        <v>65000</v>
      </c>
      <c r="C124" s="6"/>
      <c r="D124" s="34">
        <f t="shared" si="26"/>
        <v>65000</v>
      </c>
      <c r="E124" s="6">
        <v>0</v>
      </c>
      <c r="F124" s="6"/>
      <c r="G124" s="6">
        <f t="shared" si="27"/>
        <v>0</v>
      </c>
      <c r="H124" s="34"/>
      <c r="I124" s="6"/>
      <c r="J124" s="22">
        <f t="shared" si="5"/>
        <v>0</v>
      </c>
      <c r="K124" s="22"/>
      <c r="L124" s="9">
        <f t="shared" si="28"/>
        <v>0</v>
      </c>
    </row>
    <row r="125" spans="1:12" ht="12.75" customHeight="1" x14ac:dyDescent="0.2">
      <c r="A125" s="5"/>
      <c r="B125" s="6"/>
      <c r="C125" s="6"/>
      <c r="D125" s="34"/>
      <c r="E125" s="6"/>
      <c r="F125" s="6"/>
      <c r="G125" s="6"/>
      <c r="H125" s="34"/>
      <c r="I125" s="6"/>
      <c r="J125" s="22"/>
      <c r="K125" s="22"/>
      <c r="L125" s="9"/>
    </row>
    <row r="126" spans="1:12" ht="12.75" customHeight="1" x14ac:dyDescent="0.2">
      <c r="A126" s="3" t="s">
        <v>111</v>
      </c>
      <c r="B126" s="4">
        <f>SUM(B127)</f>
        <v>0</v>
      </c>
      <c r="C126" s="4">
        <f t="shared" ref="C126:L126" si="35">SUM(C127)</f>
        <v>0</v>
      </c>
      <c r="D126" s="4">
        <f t="shared" si="35"/>
        <v>0</v>
      </c>
      <c r="E126" s="4">
        <f t="shared" si="35"/>
        <v>114</v>
      </c>
      <c r="F126" s="4">
        <f t="shared" si="35"/>
        <v>0</v>
      </c>
      <c r="G126" s="4">
        <f t="shared" si="35"/>
        <v>114</v>
      </c>
      <c r="H126" s="35">
        <f t="shared" si="35"/>
        <v>0</v>
      </c>
      <c r="I126" s="4">
        <f t="shared" si="35"/>
        <v>0</v>
      </c>
      <c r="J126" s="4">
        <f t="shared" si="35"/>
        <v>114</v>
      </c>
      <c r="K126" s="4">
        <f t="shared" si="35"/>
        <v>0</v>
      </c>
      <c r="L126" s="4">
        <f t="shared" si="35"/>
        <v>114</v>
      </c>
    </row>
    <row r="127" spans="1:12" ht="12.75" customHeight="1" x14ac:dyDescent="0.2">
      <c r="A127" s="5" t="s">
        <v>112</v>
      </c>
      <c r="B127" s="6"/>
      <c r="C127" s="6"/>
      <c r="D127" s="34"/>
      <c r="E127" s="6">
        <v>114</v>
      </c>
      <c r="F127" s="6"/>
      <c r="G127" s="6">
        <f>SUM(E127:F127)</f>
        <v>114</v>
      </c>
      <c r="H127" s="34"/>
      <c r="I127" s="6"/>
      <c r="J127" s="22">
        <f>SUM(E127,H127)</f>
        <v>114</v>
      </c>
      <c r="K127" s="22"/>
      <c r="L127" s="9">
        <f>SUM(J127:K127)</f>
        <v>114</v>
      </c>
    </row>
    <row r="128" spans="1:12" ht="12.75" customHeight="1" x14ac:dyDescent="0.2">
      <c r="A128" s="5"/>
      <c r="B128" s="6"/>
      <c r="C128" s="6"/>
      <c r="D128" s="34"/>
      <c r="E128" s="6"/>
      <c r="F128" s="6"/>
      <c r="G128" s="6"/>
      <c r="H128" s="34"/>
      <c r="I128" s="6"/>
      <c r="J128" s="22"/>
      <c r="K128" s="22"/>
      <c r="L128" s="9"/>
    </row>
    <row r="129" spans="1:12" ht="12.75" customHeight="1" x14ac:dyDescent="0.2">
      <c r="A129" s="3" t="s">
        <v>113</v>
      </c>
      <c r="B129" s="4">
        <f>SUM(B130)</f>
        <v>0</v>
      </c>
      <c r="C129" s="4">
        <f t="shared" ref="C129:L129" si="36">SUM(C130)</f>
        <v>0</v>
      </c>
      <c r="D129" s="4">
        <f t="shared" si="36"/>
        <v>0</v>
      </c>
      <c r="E129" s="4">
        <f t="shared" si="36"/>
        <v>48</v>
      </c>
      <c r="F129" s="4">
        <f t="shared" si="36"/>
        <v>0</v>
      </c>
      <c r="G129" s="4">
        <f t="shared" si="36"/>
        <v>48</v>
      </c>
      <c r="H129" s="35">
        <f t="shared" si="36"/>
        <v>0</v>
      </c>
      <c r="I129" s="4">
        <f t="shared" si="36"/>
        <v>0</v>
      </c>
      <c r="J129" s="4">
        <f t="shared" si="36"/>
        <v>48</v>
      </c>
      <c r="K129" s="4">
        <f t="shared" si="36"/>
        <v>0</v>
      </c>
      <c r="L129" s="4">
        <f t="shared" si="36"/>
        <v>48</v>
      </c>
    </row>
    <row r="130" spans="1:12" ht="12.75" customHeight="1" x14ac:dyDescent="0.2">
      <c r="A130" s="5" t="s">
        <v>112</v>
      </c>
      <c r="B130" s="6"/>
      <c r="C130" s="6"/>
      <c r="D130" s="34"/>
      <c r="E130" s="6">
        <v>48</v>
      </c>
      <c r="F130" s="6"/>
      <c r="G130" s="6">
        <f>SUM(E130:F130)</f>
        <v>48</v>
      </c>
      <c r="H130" s="34"/>
      <c r="I130" s="6"/>
      <c r="J130" s="22">
        <f>SUM(E130,H130)</f>
        <v>48</v>
      </c>
      <c r="K130" s="22"/>
      <c r="L130" s="9">
        <f>SUM(J130:K130)</f>
        <v>48</v>
      </c>
    </row>
    <row r="131" spans="1:12" ht="12.75" customHeight="1" x14ac:dyDescent="0.2">
      <c r="A131" s="5"/>
      <c r="B131" s="6"/>
      <c r="C131" s="6"/>
      <c r="D131" s="34"/>
      <c r="E131" s="6"/>
      <c r="F131" s="6"/>
      <c r="G131" s="6"/>
      <c r="H131" s="34"/>
      <c r="I131" s="6"/>
      <c r="J131" s="22"/>
      <c r="K131" s="22"/>
      <c r="L131" s="9"/>
    </row>
    <row r="132" spans="1:12" ht="12.75" customHeight="1" x14ac:dyDescent="0.2">
      <c r="A132" s="3" t="s">
        <v>114</v>
      </c>
      <c r="B132" s="4">
        <f>SUM(B133)</f>
        <v>0</v>
      </c>
      <c r="C132" s="4">
        <f t="shared" ref="C132:L132" si="37">SUM(C133)</f>
        <v>0</v>
      </c>
      <c r="D132" s="4">
        <f t="shared" si="37"/>
        <v>0</v>
      </c>
      <c r="E132" s="4">
        <f t="shared" si="37"/>
        <v>128</v>
      </c>
      <c r="F132" s="4">
        <f t="shared" si="37"/>
        <v>0</v>
      </c>
      <c r="G132" s="4">
        <f t="shared" si="37"/>
        <v>128</v>
      </c>
      <c r="H132" s="35">
        <f t="shared" si="37"/>
        <v>0</v>
      </c>
      <c r="I132" s="4">
        <f t="shared" si="37"/>
        <v>0</v>
      </c>
      <c r="J132" s="4">
        <f t="shared" si="37"/>
        <v>128</v>
      </c>
      <c r="K132" s="4">
        <f t="shared" si="37"/>
        <v>0</v>
      </c>
      <c r="L132" s="4">
        <f t="shared" si="37"/>
        <v>128</v>
      </c>
    </row>
    <row r="133" spans="1:12" ht="12.75" customHeight="1" x14ac:dyDescent="0.2">
      <c r="A133" s="5" t="s">
        <v>112</v>
      </c>
      <c r="B133" s="6"/>
      <c r="C133" s="6"/>
      <c r="D133" s="34"/>
      <c r="E133" s="6">
        <v>128</v>
      </c>
      <c r="F133" s="6"/>
      <c r="G133" s="6">
        <f>SUM(E133:F133)</f>
        <v>128</v>
      </c>
      <c r="H133" s="34"/>
      <c r="I133" s="6"/>
      <c r="J133" s="22">
        <f>SUM(E133,H133)</f>
        <v>128</v>
      </c>
      <c r="K133" s="22"/>
      <c r="L133" s="9">
        <f>SUM(J133:K133)</f>
        <v>128</v>
      </c>
    </row>
    <row r="134" spans="1:12" ht="12.75" customHeight="1" x14ac:dyDescent="0.2">
      <c r="A134" s="5"/>
      <c r="B134" s="6"/>
      <c r="C134" s="6"/>
      <c r="D134" s="34"/>
      <c r="E134" s="6"/>
      <c r="F134" s="6"/>
      <c r="G134" s="6"/>
      <c r="H134" s="34"/>
      <c r="I134" s="6"/>
      <c r="J134" s="22"/>
      <c r="K134" s="22"/>
      <c r="L134" s="9"/>
    </row>
    <row r="135" spans="1:12" ht="27.75" customHeight="1" x14ac:dyDescent="0.2">
      <c r="A135" s="49" t="s">
        <v>0</v>
      </c>
      <c r="B135" s="50" t="s">
        <v>81</v>
      </c>
      <c r="C135" s="50"/>
      <c r="D135" s="50"/>
      <c r="E135" s="52" t="s">
        <v>162</v>
      </c>
      <c r="F135" s="53"/>
      <c r="G135" s="54"/>
      <c r="H135" s="50" t="s">
        <v>37</v>
      </c>
      <c r="I135" s="50"/>
      <c r="J135" s="51" t="s">
        <v>163</v>
      </c>
      <c r="K135" s="51"/>
      <c r="L135" s="51"/>
    </row>
    <row r="136" spans="1:12" ht="42.75" customHeight="1" x14ac:dyDescent="0.2">
      <c r="A136" s="49"/>
      <c r="B136" s="45" t="s">
        <v>3</v>
      </c>
      <c r="C136" s="45" t="s">
        <v>4</v>
      </c>
      <c r="D136" s="45" t="s">
        <v>38</v>
      </c>
      <c r="E136" s="45" t="s">
        <v>3</v>
      </c>
      <c r="F136" s="45" t="s">
        <v>4</v>
      </c>
      <c r="G136" s="45" t="s">
        <v>39</v>
      </c>
      <c r="H136" s="45" t="s">
        <v>3</v>
      </c>
      <c r="I136" s="45" t="s">
        <v>4</v>
      </c>
      <c r="J136" s="45" t="s">
        <v>3</v>
      </c>
      <c r="K136" s="45" t="s">
        <v>4</v>
      </c>
      <c r="L136" s="45" t="s">
        <v>39</v>
      </c>
    </row>
    <row r="137" spans="1:12" ht="12.75" customHeight="1" x14ac:dyDescent="0.2">
      <c r="A137" s="5"/>
      <c r="B137" s="6"/>
      <c r="C137" s="6"/>
      <c r="D137" s="34"/>
      <c r="E137" s="6"/>
      <c r="F137" s="6"/>
      <c r="G137" s="6"/>
      <c r="H137" s="34"/>
      <c r="I137" s="6"/>
      <c r="J137" s="22"/>
      <c r="K137" s="22"/>
      <c r="L137" s="9"/>
    </row>
    <row r="138" spans="1:12" ht="12.75" customHeight="1" x14ac:dyDescent="0.2">
      <c r="A138" s="3" t="s">
        <v>87</v>
      </c>
      <c r="B138" s="4">
        <f>SUM(B139:B141)</f>
        <v>0</v>
      </c>
      <c r="C138" s="4">
        <f t="shared" ref="C138:K138" si="38">SUM(C139:C141)</f>
        <v>0</v>
      </c>
      <c r="D138" s="4">
        <f t="shared" si="38"/>
        <v>0</v>
      </c>
      <c r="E138" s="4">
        <f t="shared" si="38"/>
        <v>16503</v>
      </c>
      <c r="F138" s="4">
        <f t="shared" si="38"/>
        <v>0</v>
      </c>
      <c r="G138" s="4">
        <f t="shared" si="38"/>
        <v>16503</v>
      </c>
      <c r="H138" s="4">
        <f t="shared" si="38"/>
        <v>-7519</v>
      </c>
      <c r="I138" s="4">
        <f t="shared" si="38"/>
        <v>0</v>
      </c>
      <c r="J138" s="4">
        <f t="shared" si="38"/>
        <v>8984</v>
      </c>
      <c r="K138" s="4">
        <f t="shared" si="38"/>
        <v>0</v>
      </c>
      <c r="L138" s="4">
        <f>SUM(L139:L141)</f>
        <v>8984</v>
      </c>
    </row>
    <row r="139" spans="1:12" ht="12.75" customHeight="1" x14ac:dyDescent="0.2">
      <c r="A139" s="5" t="s">
        <v>88</v>
      </c>
      <c r="B139" s="6"/>
      <c r="C139" s="6"/>
      <c r="D139" s="34"/>
      <c r="E139" s="6">
        <v>140</v>
      </c>
      <c r="F139" s="6"/>
      <c r="G139" s="6">
        <f>SUM(E139:F139)</f>
        <v>140</v>
      </c>
      <c r="H139" s="6"/>
      <c r="I139" s="6"/>
      <c r="J139" s="22">
        <f>SUM(E139,H139)</f>
        <v>140</v>
      </c>
      <c r="K139" s="22">
        <f>SUM(F139,I139)</f>
        <v>0</v>
      </c>
      <c r="L139" s="9">
        <f>SUM(J139:K139)</f>
        <v>140</v>
      </c>
    </row>
    <row r="140" spans="1:12" ht="12.75" customHeight="1" x14ac:dyDescent="0.2">
      <c r="A140" s="5" t="s">
        <v>116</v>
      </c>
      <c r="B140" s="6"/>
      <c r="C140" s="6"/>
      <c r="D140" s="34"/>
      <c r="E140" s="6">
        <v>15037</v>
      </c>
      <c r="F140" s="6"/>
      <c r="G140" s="6">
        <f t="shared" ref="G140:G141" si="39">SUM(E140:F140)</f>
        <v>15037</v>
      </c>
      <c r="H140" s="34">
        <v>-7519</v>
      </c>
      <c r="I140" s="6"/>
      <c r="J140" s="22">
        <f>SUM(E140,H140)</f>
        <v>7518</v>
      </c>
      <c r="K140" s="22">
        <f>SUM(F140,I140)</f>
        <v>0</v>
      </c>
      <c r="L140" s="9">
        <f>SUM(J140:K140)</f>
        <v>7518</v>
      </c>
    </row>
    <row r="141" spans="1:12" ht="12.75" customHeight="1" x14ac:dyDescent="0.2">
      <c r="A141" s="5" t="s">
        <v>130</v>
      </c>
      <c r="B141" s="6"/>
      <c r="C141" s="6"/>
      <c r="D141" s="34"/>
      <c r="E141" s="6">
        <v>1326</v>
      </c>
      <c r="F141" s="6"/>
      <c r="G141" s="6">
        <f t="shared" si="39"/>
        <v>1326</v>
      </c>
      <c r="H141" s="34"/>
      <c r="I141" s="6"/>
      <c r="J141" s="22">
        <f t="shared" ref="J141" si="40">SUM(E141,H141)</f>
        <v>1326</v>
      </c>
      <c r="K141" s="22">
        <f>SUM(F141,I141)</f>
        <v>0</v>
      </c>
      <c r="L141" s="9">
        <f>SUM(J141:K141)</f>
        <v>1326</v>
      </c>
    </row>
    <row r="142" spans="1:12" ht="12.75" customHeight="1" x14ac:dyDescent="0.2">
      <c r="A142" s="5"/>
      <c r="B142" s="6"/>
      <c r="C142" s="6"/>
      <c r="D142" s="34"/>
      <c r="E142" s="6"/>
      <c r="F142" s="6"/>
      <c r="G142" s="6"/>
      <c r="H142" s="34"/>
      <c r="I142" s="6"/>
      <c r="J142" s="22"/>
      <c r="K142" s="22"/>
      <c r="L142" s="9"/>
    </row>
    <row r="143" spans="1:12" ht="12.75" customHeight="1" x14ac:dyDescent="0.2">
      <c r="A143" s="3" t="s">
        <v>80</v>
      </c>
      <c r="B143" s="4">
        <f>SUM(B144)</f>
        <v>0</v>
      </c>
      <c r="C143" s="4">
        <f t="shared" ref="C143:L143" si="41">SUM(C144)</f>
        <v>0</v>
      </c>
      <c r="D143" s="4">
        <f t="shared" si="41"/>
        <v>0</v>
      </c>
      <c r="E143" s="4">
        <f t="shared" si="41"/>
        <v>635</v>
      </c>
      <c r="F143" s="4">
        <f t="shared" si="41"/>
        <v>0</v>
      </c>
      <c r="G143" s="4">
        <f t="shared" si="41"/>
        <v>635</v>
      </c>
      <c r="H143" s="35">
        <f t="shared" si="41"/>
        <v>0</v>
      </c>
      <c r="I143" s="4">
        <f t="shared" si="41"/>
        <v>0</v>
      </c>
      <c r="J143" s="4">
        <f t="shared" si="41"/>
        <v>635</v>
      </c>
      <c r="K143" s="4">
        <f t="shared" si="41"/>
        <v>0</v>
      </c>
      <c r="L143" s="4">
        <f t="shared" si="41"/>
        <v>635</v>
      </c>
    </row>
    <row r="144" spans="1:12" ht="12.75" customHeight="1" x14ac:dyDescent="0.2">
      <c r="A144" s="5" t="s">
        <v>131</v>
      </c>
      <c r="B144" s="6"/>
      <c r="C144" s="6"/>
      <c r="D144" s="34"/>
      <c r="E144" s="6">
        <v>635</v>
      </c>
      <c r="F144" s="6"/>
      <c r="G144" s="6">
        <f>SUM(E144:F144)</f>
        <v>635</v>
      </c>
      <c r="H144" s="34"/>
      <c r="I144" s="6"/>
      <c r="J144" s="22">
        <f>SUM(E144,H144)</f>
        <v>635</v>
      </c>
      <c r="K144" s="22">
        <f>SUM(F144,I144)</f>
        <v>0</v>
      </c>
      <c r="L144" s="9">
        <f>SUM(J144:K144)</f>
        <v>635</v>
      </c>
    </row>
    <row r="145" spans="1:14" ht="12.75" customHeight="1" x14ac:dyDescent="0.2">
      <c r="A145" s="5"/>
      <c r="B145" s="6"/>
      <c r="C145" s="6"/>
      <c r="D145" s="34"/>
      <c r="E145" s="6"/>
      <c r="F145" s="6"/>
      <c r="G145" s="6"/>
      <c r="H145" s="34"/>
      <c r="I145" s="6"/>
      <c r="J145" s="22"/>
      <c r="K145" s="22"/>
      <c r="L145" s="9"/>
    </row>
    <row r="146" spans="1:14" ht="12.75" customHeight="1" x14ac:dyDescent="0.2">
      <c r="A146" s="3" t="s">
        <v>115</v>
      </c>
      <c r="B146" s="4">
        <f>SUM(B147)</f>
        <v>0</v>
      </c>
      <c r="C146" s="4">
        <f t="shared" ref="C146:L146" si="42">SUM(C147)</f>
        <v>0</v>
      </c>
      <c r="D146" s="4">
        <f t="shared" si="42"/>
        <v>0</v>
      </c>
      <c r="E146" s="4">
        <f t="shared" si="42"/>
        <v>55</v>
      </c>
      <c r="F146" s="4">
        <f t="shared" si="42"/>
        <v>0</v>
      </c>
      <c r="G146" s="4">
        <f t="shared" si="42"/>
        <v>55</v>
      </c>
      <c r="H146" s="35">
        <f t="shared" si="42"/>
        <v>0</v>
      </c>
      <c r="I146" s="4">
        <f t="shared" si="42"/>
        <v>0</v>
      </c>
      <c r="J146" s="4">
        <f t="shared" si="42"/>
        <v>55</v>
      </c>
      <c r="K146" s="4">
        <f t="shared" si="42"/>
        <v>0</v>
      </c>
      <c r="L146" s="4">
        <f t="shared" si="42"/>
        <v>55</v>
      </c>
    </row>
    <row r="147" spans="1:14" ht="12.75" customHeight="1" x14ac:dyDescent="0.2">
      <c r="A147" s="5" t="s">
        <v>112</v>
      </c>
      <c r="B147" s="6"/>
      <c r="C147" s="6"/>
      <c r="D147" s="34"/>
      <c r="E147" s="6">
        <v>55</v>
      </c>
      <c r="F147" s="6"/>
      <c r="G147" s="6">
        <f>SUM(E147:F147)</f>
        <v>55</v>
      </c>
      <c r="H147" s="34"/>
      <c r="I147" s="6"/>
      <c r="J147" s="22">
        <f>SUM(E147,H147)</f>
        <v>55</v>
      </c>
      <c r="K147" s="22"/>
      <c r="L147" s="9">
        <f>SUM(J147:K147)</f>
        <v>55</v>
      </c>
    </row>
    <row r="148" spans="1:14" ht="13.15" customHeight="1" x14ac:dyDescent="0.2">
      <c r="A148" s="6"/>
      <c r="B148" s="6"/>
      <c r="C148" s="6"/>
      <c r="D148" s="34"/>
      <c r="E148" s="6"/>
      <c r="F148" s="4"/>
      <c r="G148" s="6"/>
      <c r="H148" s="34"/>
      <c r="I148" s="4"/>
      <c r="J148" s="22"/>
      <c r="K148" s="22"/>
      <c r="L148" s="9"/>
    </row>
    <row r="149" spans="1:14" ht="13.15" customHeight="1" x14ac:dyDescent="0.2">
      <c r="A149" s="4" t="s">
        <v>10</v>
      </c>
      <c r="B149" s="4">
        <f>SUM(B150:B158)</f>
        <v>50</v>
      </c>
      <c r="C149" s="4">
        <f t="shared" ref="C149:K149" si="43">SUM(C150:C158)</f>
        <v>0</v>
      </c>
      <c r="D149" s="4">
        <f t="shared" si="43"/>
        <v>50</v>
      </c>
      <c r="E149" s="4">
        <f t="shared" si="43"/>
        <v>1498</v>
      </c>
      <c r="F149" s="4">
        <f t="shared" si="43"/>
        <v>262</v>
      </c>
      <c r="G149" s="4">
        <f t="shared" si="43"/>
        <v>1760</v>
      </c>
      <c r="H149" s="35">
        <f t="shared" si="43"/>
        <v>229</v>
      </c>
      <c r="I149" s="4">
        <f t="shared" si="43"/>
        <v>30</v>
      </c>
      <c r="J149" s="4">
        <f t="shared" si="43"/>
        <v>1727</v>
      </c>
      <c r="K149" s="4">
        <f t="shared" si="43"/>
        <v>292</v>
      </c>
      <c r="L149" s="4">
        <f>SUM(L150:L158)</f>
        <v>2019</v>
      </c>
    </row>
    <row r="150" spans="1:14" ht="13.15" customHeight="1" x14ac:dyDescent="0.2">
      <c r="A150" s="6" t="s">
        <v>101</v>
      </c>
      <c r="B150" s="6"/>
      <c r="C150" s="6"/>
      <c r="D150" s="6"/>
      <c r="E150" s="6">
        <v>1000</v>
      </c>
      <c r="F150" s="6"/>
      <c r="G150" s="6">
        <f t="shared" si="27"/>
        <v>1000</v>
      </c>
      <c r="H150" s="34"/>
      <c r="I150" s="6"/>
      <c r="J150" s="22">
        <f t="shared" si="5"/>
        <v>1000</v>
      </c>
      <c r="K150" s="22">
        <f t="shared" si="5"/>
        <v>0</v>
      </c>
      <c r="L150" s="9">
        <f t="shared" si="28"/>
        <v>1000</v>
      </c>
    </row>
    <row r="151" spans="1:14" ht="13.15" customHeight="1" x14ac:dyDescent="0.2">
      <c r="A151" s="6" t="s">
        <v>158</v>
      </c>
      <c r="B151" s="6"/>
      <c r="C151" s="6"/>
      <c r="D151" s="6"/>
      <c r="E151" s="6"/>
      <c r="F151" s="6"/>
      <c r="G151" s="6"/>
      <c r="H151" s="34">
        <v>8</v>
      </c>
      <c r="I151" s="6"/>
      <c r="J151" s="22">
        <f t="shared" si="5"/>
        <v>8</v>
      </c>
      <c r="K151" s="22">
        <f t="shared" si="5"/>
        <v>0</v>
      </c>
      <c r="L151" s="9">
        <f t="shared" si="28"/>
        <v>8</v>
      </c>
    </row>
    <row r="152" spans="1:14" ht="13.15" customHeight="1" x14ac:dyDescent="0.2">
      <c r="A152" s="6" t="s">
        <v>23</v>
      </c>
      <c r="B152" s="6"/>
      <c r="C152" s="6"/>
      <c r="D152" s="6"/>
      <c r="E152" s="6"/>
      <c r="F152" s="6"/>
      <c r="G152" s="6"/>
      <c r="H152" s="34">
        <v>170</v>
      </c>
      <c r="I152" s="6"/>
      <c r="J152" s="22">
        <f t="shared" si="5"/>
        <v>170</v>
      </c>
      <c r="K152" s="22">
        <f t="shared" si="5"/>
        <v>0</v>
      </c>
      <c r="L152" s="9">
        <f t="shared" si="28"/>
        <v>170</v>
      </c>
      <c r="N152" s="47"/>
    </row>
    <row r="153" spans="1:14" ht="13.15" customHeight="1" x14ac:dyDescent="0.2">
      <c r="A153" s="6" t="s">
        <v>119</v>
      </c>
      <c r="B153" s="6"/>
      <c r="C153" s="6"/>
      <c r="D153" s="6"/>
      <c r="E153" s="6">
        <v>65</v>
      </c>
      <c r="F153" s="6"/>
      <c r="G153" s="6">
        <f t="shared" si="27"/>
        <v>65</v>
      </c>
      <c r="H153" s="34"/>
      <c r="I153" s="6"/>
      <c r="J153" s="22">
        <f t="shared" si="5"/>
        <v>65</v>
      </c>
      <c r="K153" s="22">
        <f t="shared" si="5"/>
        <v>0</v>
      </c>
      <c r="L153" s="9">
        <f t="shared" si="28"/>
        <v>65</v>
      </c>
    </row>
    <row r="154" spans="1:14" ht="13.15" customHeight="1" x14ac:dyDescent="0.2">
      <c r="A154" s="6" t="s">
        <v>84</v>
      </c>
      <c r="B154" s="6"/>
      <c r="C154" s="6"/>
      <c r="D154" s="6"/>
      <c r="E154" s="6"/>
      <c r="F154" s="6">
        <v>262</v>
      </c>
      <c r="G154" s="6">
        <f t="shared" si="27"/>
        <v>262</v>
      </c>
      <c r="H154" s="34"/>
      <c r="I154" s="6">
        <v>30</v>
      </c>
      <c r="J154" s="22">
        <f t="shared" si="5"/>
        <v>0</v>
      </c>
      <c r="K154" s="22">
        <f t="shared" si="5"/>
        <v>292</v>
      </c>
      <c r="L154" s="9">
        <f t="shared" si="28"/>
        <v>292</v>
      </c>
    </row>
    <row r="155" spans="1:14" ht="13.15" customHeight="1" x14ac:dyDescent="0.2">
      <c r="A155" s="5" t="s">
        <v>109</v>
      </c>
      <c r="B155" s="6"/>
      <c r="C155" s="6"/>
      <c r="D155" s="6"/>
      <c r="E155" s="6">
        <v>174</v>
      </c>
      <c r="F155" s="6"/>
      <c r="G155" s="6">
        <f t="shared" si="27"/>
        <v>174</v>
      </c>
      <c r="H155" s="34"/>
      <c r="I155" s="6"/>
      <c r="J155" s="22">
        <f t="shared" si="5"/>
        <v>174</v>
      </c>
      <c r="K155" s="22">
        <f t="shared" si="5"/>
        <v>0</v>
      </c>
      <c r="L155" s="9">
        <f t="shared" si="28"/>
        <v>174</v>
      </c>
    </row>
    <row r="156" spans="1:14" ht="13.15" customHeight="1" x14ac:dyDescent="0.2">
      <c r="A156" s="6" t="s">
        <v>124</v>
      </c>
      <c r="B156" s="6"/>
      <c r="C156" s="6"/>
      <c r="D156" s="6"/>
      <c r="E156" s="6">
        <v>153</v>
      </c>
      <c r="F156" s="6"/>
      <c r="G156" s="6">
        <f t="shared" si="27"/>
        <v>153</v>
      </c>
      <c r="H156" s="34"/>
      <c r="I156" s="6"/>
      <c r="J156" s="22">
        <f t="shared" si="5"/>
        <v>153</v>
      </c>
      <c r="K156" s="22">
        <f t="shared" si="5"/>
        <v>0</v>
      </c>
      <c r="L156" s="9">
        <f t="shared" si="28"/>
        <v>153</v>
      </c>
    </row>
    <row r="157" spans="1:14" ht="13.15" customHeight="1" x14ac:dyDescent="0.2">
      <c r="A157" s="6" t="s">
        <v>91</v>
      </c>
      <c r="B157" s="6"/>
      <c r="C157" s="6"/>
      <c r="D157" s="6"/>
      <c r="E157" s="6">
        <v>56</v>
      </c>
      <c r="F157" s="6"/>
      <c r="G157" s="6">
        <f t="shared" si="27"/>
        <v>56</v>
      </c>
      <c r="H157" s="34"/>
      <c r="I157" s="6"/>
      <c r="J157" s="22">
        <f t="shared" si="5"/>
        <v>56</v>
      </c>
      <c r="K157" s="22">
        <f t="shared" si="5"/>
        <v>0</v>
      </c>
      <c r="L157" s="9">
        <f t="shared" si="28"/>
        <v>56</v>
      </c>
    </row>
    <row r="158" spans="1:14" ht="13.15" customHeight="1" x14ac:dyDescent="0.2">
      <c r="A158" s="5" t="s">
        <v>80</v>
      </c>
      <c r="B158" s="6">
        <v>50</v>
      </c>
      <c r="C158" s="6"/>
      <c r="D158" s="34">
        <f>SUM(B158:C158)</f>
        <v>50</v>
      </c>
      <c r="E158" s="6">
        <v>50</v>
      </c>
      <c r="F158" s="4"/>
      <c r="G158" s="6">
        <f t="shared" si="27"/>
        <v>50</v>
      </c>
      <c r="H158" s="34">
        <v>51</v>
      </c>
      <c r="I158" s="4"/>
      <c r="J158" s="22">
        <f t="shared" si="5"/>
        <v>101</v>
      </c>
      <c r="K158" s="22">
        <f t="shared" si="5"/>
        <v>0</v>
      </c>
      <c r="L158" s="9">
        <f t="shared" si="28"/>
        <v>101</v>
      </c>
    </row>
    <row r="159" spans="1:14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22"/>
      <c r="K159" s="22"/>
      <c r="L159" s="9"/>
    </row>
    <row r="160" spans="1:14" x14ac:dyDescent="0.2">
      <c r="A160" s="14" t="s">
        <v>11</v>
      </c>
      <c r="B160" s="15">
        <f>SUM(B162,B166:B168)</f>
        <v>6516</v>
      </c>
      <c r="C160" s="15">
        <f t="shared" ref="C160:L160" si="44">SUM(C162,C166:C168)</f>
        <v>0</v>
      </c>
      <c r="D160" s="15">
        <f t="shared" si="44"/>
        <v>6516</v>
      </c>
      <c r="E160" s="15">
        <f t="shared" si="44"/>
        <v>9650</v>
      </c>
      <c r="F160" s="15">
        <f t="shared" si="44"/>
        <v>0</v>
      </c>
      <c r="G160" s="15">
        <f t="shared" si="44"/>
        <v>9650</v>
      </c>
      <c r="H160" s="15">
        <f t="shared" si="44"/>
        <v>-3127</v>
      </c>
      <c r="I160" s="15">
        <f t="shared" si="44"/>
        <v>0</v>
      </c>
      <c r="J160" s="15">
        <f t="shared" si="44"/>
        <v>6523</v>
      </c>
      <c r="K160" s="15">
        <f t="shared" si="44"/>
        <v>0</v>
      </c>
      <c r="L160" s="15">
        <f t="shared" si="44"/>
        <v>6523</v>
      </c>
    </row>
    <row r="161" spans="1:12" x14ac:dyDescent="0.2">
      <c r="A161" s="3" t="s">
        <v>22</v>
      </c>
      <c r="B161" s="4"/>
      <c r="C161" s="4"/>
      <c r="D161" s="4"/>
      <c r="E161" s="6"/>
      <c r="F161" s="6"/>
      <c r="G161" s="6">
        <f t="shared" ref="G161:G198" si="45">SUM(E161:F161)</f>
        <v>0</v>
      </c>
      <c r="H161" s="34"/>
      <c r="I161" s="6"/>
      <c r="J161" s="22">
        <f t="shared" ref="J161:J198" si="46">SUM(E161,H161)</f>
        <v>0</v>
      </c>
      <c r="K161" s="22">
        <f t="shared" ref="K161:K198" si="47">SUM(F161,I161)</f>
        <v>0</v>
      </c>
      <c r="L161" s="9">
        <f t="shared" ref="L161:L198" si="48">SUM(J161:K161)</f>
        <v>0</v>
      </c>
    </row>
    <row r="162" spans="1:12" x14ac:dyDescent="0.2">
      <c r="A162" s="21" t="s">
        <v>35</v>
      </c>
      <c r="B162" s="4">
        <f>SUM(B163:B165)</f>
        <v>16</v>
      </c>
      <c r="C162" s="4">
        <f t="shared" ref="C162:L162" si="49">SUM(C163:C165)</f>
        <v>0</v>
      </c>
      <c r="D162" s="4">
        <f t="shared" si="49"/>
        <v>16</v>
      </c>
      <c r="E162" s="4">
        <f t="shared" si="49"/>
        <v>2170</v>
      </c>
      <c r="F162" s="4">
        <f t="shared" si="49"/>
        <v>0</v>
      </c>
      <c r="G162" s="4">
        <f t="shared" si="49"/>
        <v>2170</v>
      </c>
      <c r="H162" s="4">
        <f t="shared" si="49"/>
        <v>-1151</v>
      </c>
      <c r="I162" s="4">
        <f t="shared" si="49"/>
        <v>0</v>
      </c>
      <c r="J162" s="4">
        <f t="shared" si="49"/>
        <v>1019</v>
      </c>
      <c r="K162" s="4">
        <f t="shared" si="49"/>
        <v>0</v>
      </c>
      <c r="L162" s="4">
        <f t="shared" si="49"/>
        <v>1019</v>
      </c>
    </row>
    <row r="163" spans="1:12" x14ac:dyDescent="0.2">
      <c r="A163" s="26" t="s">
        <v>26</v>
      </c>
      <c r="B163" s="6"/>
      <c r="C163" s="6"/>
      <c r="D163" s="6">
        <f t="shared" ref="D163:D164" si="50">SUM(B163:C163)</f>
        <v>0</v>
      </c>
      <c r="E163" s="6"/>
      <c r="F163" s="10"/>
      <c r="G163" s="6">
        <f t="shared" si="45"/>
        <v>0</v>
      </c>
      <c r="H163" s="34"/>
      <c r="I163" s="9"/>
      <c r="J163" s="22">
        <f t="shared" si="46"/>
        <v>0</v>
      </c>
      <c r="K163" s="22">
        <f t="shared" si="47"/>
        <v>0</v>
      </c>
      <c r="L163" s="9">
        <f t="shared" si="48"/>
        <v>0</v>
      </c>
    </row>
    <row r="164" spans="1:12" x14ac:dyDescent="0.2">
      <c r="A164" s="26" t="s">
        <v>27</v>
      </c>
      <c r="B164" s="6">
        <v>16</v>
      </c>
      <c r="C164" s="6"/>
      <c r="D164" s="6">
        <f t="shared" si="50"/>
        <v>16</v>
      </c>
      <c r="E164" s="6">
        <v>2170</v>
      </c>
      <c r="F164" s="10"/>
      <c r="G164" s="6">
        <f t="shared" si="45"/>
        <v>2170</v>
      </c>
      <c r="H164" s="34">
        <v>-1151</v>
      </c>
      <c r="I164" s="9"/>
      <c r="J164" s="22">
        <f t="shared" si="46"/>
        <v>1019</v>
      </c>
      <c r="K164" s="22">
        <f t="shared" si="47"/>
        <v>0</v>
      </c>
      <c r="L164" s="9">
        <f t="shared" si="48"/>
        <v>1019</v>
      </c>
    </row>
    <row r="165" spans="1:12" x14ac:dyDescent="0.2">
      <c r="A165" s="5"/>
      <c r="B165" s="6"/>
      <c r="C165" s="6"/>
      <c r="D165" s="6"/>
      <c r="E165" s="6"/>
      <c r="F165" s="10"/>
      <c r="G165" s="6"/>
      <c r="H165" s="34"/>
      <c r="I165" s="9"/>
      <c r="J165" s="22"/>
      <c r="K165" s="22"/>
      <c r="L165" s="9"/>
    </row>
    <row r="166" spans="1:12" x14ac:dyDescent="0.2">
      <c r="A166" s="5" t="s">
        <v>25</v>
      </c>
      <c r="B166" s="6">
        <v>6000</v>
      </c>
      <c r="C166" s="6"/>
      <c r="D166" s="6">
        <f t="shared" ref="D166:D167" si="51">SUM(B166:C166)</f>
        <v>6000</v>
      </c>
      <c r="E166" s="6">
        <v>6000</v>
      </c>
      <c r="F166" s="10"/>
      <c r="G166" s="6">
        <f t="shared" si="45"/>
        <v>6000</v>
      </c>
      <c r="H166" s="34">
        <v>-1476</v>
      </c>
      <c r="I166" s="9"/>
      <c r="J166" s="22">
        <f t="shared" si="46"/>
        <v>4524</v>
      </c>
      <c r="K166" s="22">
        <f t="shared" si="47"/>
        <v>0</v>
      </c>
      <c r="L166" s="9">
        <f t="shared" si="48"/>
        <v>4524</v>
      </c>
    </row>
    <row r="167" spans="1:12" x14ac:dyDescent="0.2">
      <c r="A167" s="5" t="s">
        <v>31</v>
      </c>
      <c r="B167" s="6">
        <v>500</v>
      </c>
      <c r="C167" s="6"/>
      <c r="D167" s="6">
        <f t="shared" si="51"/>
        <v>500</v>
      </c>
      <c r="E167" s="6">
        <v>500</v>
      </c>
      <c r="F167" s="10"/>
      <c r="G167" s="6">
        <f t="shared" si="45"/>
        <v>500</v>
      </c>
      <c r="H167" s="34">
        <v>-500</v>
      </c>
      <c r="I167" s="9"/>
      <c r="J167" s="22">
        <f t="shared" si="46"/>
        <v>0</v>
      </c>
      <c r="K167" s="22">
        <f t="shared" si="47"/>
        <v>0</v>
      </c>
      <c r="L167" s="9">
        <f t="shared" si="48"/>
        <v>0</v>
      </c>
    </row>
    <row r="168" spans="1:12" x14ac:dyDescent="0.2">
      <c r="A168" s="5" t="s">
        <v>121</v>
      </c>
      <c r="B168" s="6"/>
      <c r="C168" s="6"/>
      <c r="D168" s="6"/>
      <c r="E168" s="6">
        <v>980</v>
      </c>
      <c r="F168" s="10"/>
      <c r="G168" s="6">
        <f t="shared" si="45"/>
        <v>980</v>
      </c>
      <c r="H168" s="34"/>
      <c r="I168" s="9"/>
      <c r="J168" s="22">
        <f t="shared" si="46"/>
        <v>980</v>
      </c>
      <c r="K168" s="22">
        <f t="shared" si="47"/>
        <v>0</v>
      </c>
      <c r="L168" s="9">
        <f t="shared" si="48"/>
        <v>980</v>
      </c>
    </row>
    <row r="169" spans="1:12" x14ac:dyDescent="0.2">
      <c r="A169" s="31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</row>
    <row r="170" spans="1:12" x14ac:dyDescent="0.2">
      <c r="A170" s="14" t="s">
        <v>12</v>
      </c>
      <c r="B170" s="15">
        <f t="shared" ref="B170:L170" si="52">SUM(B171:B198)</f>
        <v>0</v>
      </c>
      <c r="C170" s="15">
        <f t="shared" si="52"/>
        <v>0</v>
      </c>
      <c r="D170" s="15">
        <f t="shared" si="52"/>
        <v>0</v>
      </c>
      <c r="E170" s="15">
        <f t="shared" si="52"/>
        <v>13103</v>
      </c>
      <c r="F170" s="15">
        <f t="shared" si="52"/>
        <v>0</v>
      </c>
      <c r="G170" s="15">
        <f t="shared" si="52"/>
        <v>13103</v>
      </c>
      <c r="H170" s="15">
        <f t="shared" si="52"/>
        <v>7810</v>
      </c>
      <c r="I170" s="15">
        <f t="shared" si="52"/>
        <v>0</v>
      </c>
      <c r="J170" s="15">
        <f t="shared" si="52"/>
        <v>20913</v>
      </c>
      <c r="K170" s="15">
        <f t="shared" si="52"/>
        <v>0</v>
      </c>
      <c r="L170" s="15">
        <f t="shared" si="52"/>
        <v>20913</v>
      </c>
    </row>
    <row r="171" spans="1:12" x14ac:dyDescent="0.2">
      <c r="A171" s="5" t="s">
        <v>92</v>
      </c>
      <c r="B171" s="6"/>
      <c r="C171" s="6"/>
      <c r="D171" s="6">
        <f t="shared" ref="D171:D198" si="53">SUM(B171:C171)</f>
        <v>0</v>
      </c>
      <c r="E171" s="6">
        <v>543</v>
      </c>
      <c r="F171" s="10"/>
      <c r="G171" s="6">
        <f t="shared" si="45"/>
        <v>543</v>
      </c>
      <c r="H171" s="6"/>
      <c r="I171" s="9"/>
      <c r="J171" s="22">
        <f t="shared" si="46"/>
        <v>543</v>
      </c>
      <c r="K171" s="22">
        <f t="shared" si="47"/>
        <v>0</v>
      </c>
      <c r="L171" s="9">
        <f t="shared" si="48"/>
        <v>543</v>
      </c>
    </row>
    <row r="172" spans="1:12" x14ac:dyDescent="0.2">
      <c r="A172" s="5" t="s">
        <v>102</v>
      </c>
      <c r="B172" s="6"/>
      <c r="C172" s="6"/>
      <c r="D172" s="6"/>
      <c r="E172" s="6">
        <v>99</v>
      </c>
      <c r="F172" s="10"/>
      <c r="G172" s="6">
        <f t="shared" si="45"/>
        <v>99</v>
      </c>
      <c r="H172" s="34">
        <v>512</v>
      </c>
      <c r="I172" s="9"/>
      <c r="J172" s="22">
        <f t="shared" si="46"/>
        <v>611</v>
      </c>
      <c r="K172" s="22">
        <f t="shared" si="47"/>
        <v>0</v>
      </c>
      <c r="L172" s="9">
        <f t="shared" si="48"/>
        <v>611</v>
      </c>
    </row>
    <row r="173" spans="1:12" x14ac:dyDescent="0.2">
      <c r="A173" s="5" t="s">
        <v>15</v>
      </c>
      <c r="B173" s="6"/>
      <c r="C173" s="6"/>
      <c r="D173" s="6">
        <f t="shared" si="53"/>
        <v>0</v>
      </c>
      <c r="E173" s="6">
        <v>211</v>
      </c>
      <c r="F173" s="10"/>
      <c r="G173" s="6">
        <f t="shared" si="45"/>
        <v>211</v>
      </c>
      <c r="H173" s="34">
        <v>218</v>
      </c>
      <c r="I173" s="9"/>
      <c r="J173" s="22">
        <f t="shared" si="46"/>
        <v>429</v>
      </c>
      <c r="K173" s="22">
        <f t="shared" si="47"/>
        <v>0</v>
      </c>
      <c r="L173" s="9">
        <f t="shared" si="48"/>
        <v>429</v>
      </c>
    </row>
    <row r="174" spans="1:12" x14ac:dyDescent="0.2">
      <c r="A174" s="5" t="s">
        <v>93</v>
      </c>
      <c r="B174" s="6"/>
      <c r="C174" s="6"/>
      <c r="D174" s="6">
        <f t="shared" si="53"/>
        <v>0</v>
      </c>
      <c r="E174" s="6">
        <v>405</v>
      </c>
      <c r="F174" s="6"/>
      <c r="G174" s="6">
        <f t="shared" si="45"/>
        <v>405</v>
      </c>
      <c r="H174" s="34"/>
      <c r="I174" s="6"/>
      <c r="J174" s="22">
        <f t="shared" si="46"/>
        <v>405</v>
      </c>
      <c r="K174" s="22">
        <f t="shared" si="47"/>
        <v>0</v>
      </c>
      <c r="L174" s="9">
        <f t="shared" si="48"/>
        <v>405</v>
      </c>
    </row>
    <row r="175" spans="1:12" x14ac:dyDescent="0.2">
      <c r="A175" s="5" t="s">
        <v>94</v>
      </c>
      <c r="B175" s="6"/>
      <c r="C175" s="6"/>
      <c r="D175" s="6">
        <f t="shared" si="53"/>
        <v>0</v>
      </c>
      <c r="E175" s="6">
        <v>405</v>
      </c>
      <c r="F175" s="10"/>
      <c r="G175" s="6">
        <f t="shared" si="45"/>
        <v>405</v>
      </c>
      <c r="H175" s="34"/>
      <c r="I175" s="9"/>
      <c r="J175" s="22">
        <f t="shared" si="46"/>
        <v>405</v>
      </c>
      <c r="K175" s="22">
        <f t="shared" si="47"/>
        <v>0</v>
      </c>
      <c r="L175" s="9">
        <f t="shared" si="48"/>
        <v>405</v>
      </c>
    </row>
    <row r="176" spans="1:12" x14ac:dyDescent="0.2">
      <c r="A176" s="5" t="s">
        <v>159</v>
      </c>
      <c r="B176" s="6"/>
      <c r="C176" s="6"/>
      <c r="D176" s="6"/>
      <c r="E176" s="6"/>
      <c r="F176" s="10"/>
      <c r="G176" s="6"/>
      <c r="H176" s="34">
        <v>207</v>
      </c>
      <c r="I176" s="9"/>
      <c r="J176" s="22">
        <f t="shared" si="46"/>
        <v>207</v>
      </c>
      <c r="K176" s="22">
        <f t="shared" si="47"/>
        <v>0</v>
      </c>
      <c r="L176" s="9">
        <f t="shared" si="48"/>
        <v>207</v>
      </c>
    </row>
    <row r="177" spans="1:14" x14ac:dyDescent="0.2">
      <c r="A177" s="5" t="s">
        <v>103</v>
      </c>
      <c r="B177" s="6"/>
      <c r="C177" s="6"/>
      <c r="D177" s="6"/>
      <c r="E177" s="6">
        <v>355</v>
      </c>
      <c r="F177" s="10"/>
      <c r="G177" s="6">
        <f t="shared" si="45"/>
        <v>355</v>
      </c>
      <c r="H177" s="34">
        <v>32</v>
      </c>
      <c r="I177" s="9"/>
      <c r="J177" s="22">
        <f t="shared" si="46"/>
        <v>387</v>
      </c>
      <c r="K177" s="22">
        <f t="shared" si="47"/>
        <v>0</v>
      </c>
      <c r="L177" s="9">
        <f t="shared" si="48"/>
        <v>387</v>
      </c>
    </row>
    <row r="178" spans="1:14" x14ac:dyDescent="0.2">
      <c r="A178" s="5" t="s">
        <v>16</v>
      </c>
      <c r="B178" s="6"/>
      <c r="C178" s="6"/>
      <c r="D178" s="6">
        <f t="shared" si="53"/>
        <v>0</v>
      </c>
      <c r="E178" s="6">
        <v>267</v>
      </c>
      <c r="F178" s="10"/>
      <c r="G178" s="6">
        <f t="shared" si="45"/>
        <v>267</v>
      </c>
      <c r="H178" s="34">
        <v>613</v>
      </c>
      <c r="I178" s="9"/>
      <c r="J178" s="22">
        <f t="shared" si="46"/>
        <v>880</v>
      </c>
      <c r="K178" s="22">
        <f t="shared" si="47"/>
        <v>0</v>
      </c>
      <c r="L178" s="9">
        <f t="shared" si="48"/>
        <v>880</v>
      </c>
    </row>
    <row r="179" spans="1:14" x14ac:dyDescent="0.2">
      <c r="A179" s="5" t="s">
        <v>95</v>
      </c>
      <c r="B179" s="6"/>
      <c r="C179" s="6"/>
      <c r="D179" s="6">
        <f t="shared" si="53"/>
        <v>0</v>
      </c>
      <c r="E179" s="6">
        <v>543</v>
      </c>
      <c r="F179" s="34"/>
      <c r="G179" s="6">
        <f t="shared" si="45"/>
        <v>543</v>
      </c>
      <c r="H179" s="34"/>
      <c r="I179" s="34"/>
      <c r="J179" s="22">
        <f t="shared" si="46"/>
        <v>543</v>
      </c>
      <c r="K179" s="22">
        <f t="shared" si="47"/>
        <v>0</v>
      </c>
      <c r="L179" s="9">
        <f t="shared" si="48"/>
        <v>543</v>
      </c>
    </row>
    <row r="180" spans="1:14" x14ac:dyDescent="0.2">
      <c r="A180" s="5" t="s">
        <v>96</v>
      </c>
      <c r="B180" s="6"/>
      <c r="C180" s="6"/>
      <c r="D180" s="6">
        <f t="shared" si="53"/>
        <v>0</v>
      </c>
      <c r="E180" s="6">
        <v>543</v>
      </c>
      <c r="F180" s="10"/>
      <c r="G180" s="6">
        <f t="shared" si="45"/>
        <v>543</v>
      </c>
      <c r="H180" s="6"/>
      <c r="I180" s="9"/>
      <c r="J180" s="22">
        <f t="shared" si="46"/>
        <v>543</v>
      </c>
      <c r="K180" s="22">
        <f t="shared" si="47"/>
        <v>0</v>
      </c>
      <c r="L180" s="9">
        <f t="shared" si="48"/>
        <v>543</v>
      </c>
    </row>
    <row r="181" spans="1:14" x14ac:dyDescent="0.2">
      <c r="A181" s="5" t="s">
        <v>160</v>
      </c>
      <c r="B181" s="6"/>
      <c r="C181" s="6"/>
      <c r="D181" s="6"/>
      <c r="E181" s="6"/>
      <c r="F181" s="10"/>
      <c r="G181" s="6"/>
      <c r="H181" s="6">
        <v>999</v>
      </c>
      <c r="I181" s="9"/>
      <c r="J181" s="22">
        <f t="shared" si="46"/>
        <v>999</v>
      </c>
      <c r="K181" s="22">
        <f t="shared" si="47"/>
        <v>0</v>
      </c>
      <c r="L181" s="9">
        <f t="shared" si="48"/>
        <v>999</v>
      </c>
    </row>
    <row r="182" spans="1:14" x14ac:dyDescent="0.2">
      <c r="A182" s="5" t="s">
        <v>17</v>
      </c>
      <c r="B182" s="6"/>
      <c r="C182" s="6"/>
      <c r="D182" s="6">
        <f t="shared" si="53"/>
        <v>0</v>
      </c>
      <c r="E182" s="6">
        <v>32</v>
      </c>
      <c r="F182" s="10"/>
      <c r="G182" s="6">
        <f t="shared" si="45"/>
        <v>32</v>
      </c>
      <c r="H182" s="6"/>
      <c r="I182" s="9"/>
      <c r="J182" s="22">
        <f t="shared" si="46"/>
        <v>32</v>
      </c>
      <c r="K182" s="22">
        <f t="shared" si="47"/>
        <v>0</v>
      </c>
      <c r="L182" s="9">
        <f t="shared" si="48"/>
        <v>32</v>
      </c>
    </row>
    <row r="183" spans="1:14" x14ac:dyDescent="0.2">
      <c r="A183" s="6" t="s">
        <v>97</v>
      </c>
      <c r="B183" s="6"/>
      <c r="C183" s="6"/>
      <c r="D183" s="6">
        <f t="shared" si="53"/>
        <v>0</v>
      </c>
      <c r="E183" s="6">
        <v>543</v>
      </c>
      <c r="F183" s="10"/>
      <c r="G183" s="6">
        <f t="shared" si="45"/>
        <v>543</v>
      </c>
      <c r="H183" s="6"/>
      <c r="I183" s="9"/>
      <c r="J183" s="22">
        <f t="shared" si="46"/>
        <v>543</v>
      </c>
      <c r="K183" s="22">
        <f t="shared" si="47"/>
        <v>0</v>
      </c>
      <c r="L183" s="9">
        <f t="shared" si="48"/>
        <v>543</v>
      </c>
    </row>
    <row r="184" spans="1:14" x14ac:dyDescent="0.2">
      <c r="A184" s="6" t="s">
        <v>104</v>
      </c>
      <c r="B184" s="6"/>
      <c r="C184" s="6"/>
      <c r="D184" s="6"/>
      <c r="E184" s="6">
        <v>34</v>
      </c>
      <c r="F184" s="10"/>
      <c r="G184" s="6">
        <f t="shared" si="45"/>
        <v>34</v>
      </c>
      <c r="H184" s="6">
        <v>62</v>
      </c>
      <c r="I184" s="9"/>
      <c r="J184" s="22">
        <f t="shared" si="46"/>
        <v>96</v>
      </c>
      <c r="K184" s="22">
        <f t="shared" si="47"/>
        <v>0</v>
      </c>
      <c r="L184" s="9">
        <f t="shared" si="48"/>
        <v>96</v>
      </c>
    </row>
    <row r="185" spans="1:14" x14ac:dyDescent="0.2">
      <c r="A185" s="6" t="s">
        <v>18</v>
      </c>
      <c r="B185" s="6"/>
      <c r="C185" s="6"/>
      <c r="D185" s="6">
        <f t="shared" si="53"/>
        <v>0</v>
      </c>
      <c r="E185" s="6">
        <v>60</v>
      </c>
      <c r="F185" s="10"/>
      <c r="G185" s="6">
        <f t="shared" si="45"/>
        <v>60</v>
      </c>
      <c r="H185" s="6">
        <v>80</v>
      </c>
      <c r="I185" s="9"/>
      <c r="J185" s="22">
        <f t="shared" si="46"/>
        <v>140</v>
      </c>
      <c r="K185" s="22">
        <f t="shared" si="47"/>
        <v>0</v>
      </c>
      <c r="L185" s="9">
        <f t="shared" si="48"/>
        <v>140</v>
      </c>
    </row>
    <row r="186" spans="1:14" x14ac:dyDescent="0.2">
      <c r="A186" s="6" t="s">
        <v>98</v>
      </c>
      <c r="B186" s="6"/>
      <c r="C186" s="6"/>
      <c r="D186" s="6">
        <f t="shared" si="53"/>
        <v>0</v>
      </c>
      <c r="E186" s="6">
        <v>627</v>
      </c>
      <c r="F186" s="6"/>
      <c r="G186" s="6">
        <f t="shared" si="45"/>
        <v>627</v>
      </c>
      <c r="H186" s="6"/>
      <c r="I186" s="6"/>
      <c r="J186" s="22">
        <f t="shared" si="46"/>
        <v>627</v>
      </c>
      <c r="K186" s="22">
        <f t="shared" si="47"/>
        <v>0</v>
      </c>
      <c r="L186" s="9">
        <f t="shared" si="48"/>
        <v>627</v>
      </c>
    </row>
    <row r="187" spans="1:14" x14ac:dyDescent="0.2">
      <c r="A187" s="6" t="s">
        <v>99</v>
      </c>
      <c r="B187" s="6"/>
      <c r="C187" s="6"/>
      <c r="D187" s="6">
        <f t="shared" si="53"/>
        <v>0</v>
      </c>
      <c r="E187" s="6">
        <v>1373</v>
      </c>
      <c r="F187" s="10"/>
      <c r="G187" s="6">
        <f t="shared" si="45"/>
        <v>1373</v>
      </c>
      <c r="H187" s="6"/>
      <c r="I187" s="25"/>
      <c r="J187" s="22">
        <f t="shared" si="46"/>
        <v>1373</v>
      </c>
      <c r="K187" s="22">
        <f t="shared" si="47"/>
        <v>0</v>
      </c>
      <c r="L187" s="9">
        <f t="shared" si="48"/>
        <v>1373</v>
      </c>
    </row>
    <row r="188" spans="1:14" x14ac:dyDescent="0.2">
      <c r="A188" s="6" t="s">
        <v>105</v>
      </c>
      <c r="B188" s="6"/>
      <c r="C188" s="6"/>
      <c r="D188" s="6"/>
      <c r="E188" s="6">
        <v>281</v>
      </c>
      <c r="F188" s="10"/>
      <c r="G188" s="6">
        <f t="shared" si="45"/>
        <v>281</v>
      </c>
      <c r="H188" s="6"/>
      <c r="I188" s="25"/>
      <c r="J188" s="22">
        <f t="shared" si="46"/>
        <v>281</v>
      </c>
      <c r="K188" s="22">
        <f t="shared" si="47"/>
        <v>0</v>
      </c>
      <c r="L188" s="9">
        <f t="shared" si="48"/>
        <v>281</v>
      </c>
    </row>
    <row r="189" spans="1:14" x14ac:dyDescent="0.2">
      <c r="A189" s="6" t="s">
        <v>106</v>
      </c>
      <c r="B189" s="6"/>
      <c r="C189" s="6"/>
      <c r="D189" s="6"/>
      <c r="E189" s="6">
        <v>9</v>
      </c>
      <c r="F189" s="10"/>
      <c r="G189" s="6">
        <f t="shared" si="45"/>
        <v>9</v>
      </c>
      <c r="H189" s="6">
        <v>234</v>
      </c>
      <c r="I189" s="25"/>
      <c r="J189" s="22">
        <f t="shared" si="46"/>
        <v>243</v>
      </c>
      <c r="K189" s="22">
        <f t="shared" si="47"/>
        <v>0</v>
      </c>
      <c r="L189" s="9">
        <f t="shared" si="48"/>
        <v>243</v>
      </c>
    </row>
    <row r="190" spans="1:14" x14ac:dyDescent="0.2">
      <c r="A190" s="6" t="s">
        <v>24</v>
      </c>
      <c r="B190" s="6"/>
      <c r="C190" s="6"/>
      <c r="D190" s="6">
        <f t="shared" si="53"/>
        <v>0</v>
      </c>
      <c r="E190" s="6">
        <v>277</v>
      </c>
      <c r="F190" s="10"/>
      <c r="G190" s="6">
        <f t="shared" si="45"/>
        <v>277</v>
      </c>
      <c r="H190" s="6">
        <v>140</v>
      </c>
      <c r="I190" s="9"/>
      <c r="J190" s="22">
        <f t="shared" si="46"/>
        <v>417</v>
      </c>
      <c r="K190" s="22">
        <f t="shared" si="47"/>
        <v>0</v>
      </c>
      <c r="L190" s="9">
        <f t="shared" si="48"/>
        <v>417</v>
      </c>
    </row>
    <row r="191" spans="1:14" x14ac:dyDescent="0.2">
      <c r="A191" s="6" t="s">
        <v>100</v>
      </c>
      <c r="B191" s="6"/>
      <c r="C191" s="6"/>
      <c r="D191" s="6">
        <f t="shared" si="53"/>
        <v>0</v>
      </c>
      <c r="E191" s="6">
        <v>585</v>
      </c>
      <c r="F191" s="6"/>
      <c r="G191" s="6">
        <f t="shared" si="45"/>
        <v>585</v>
      </c>
      <c r="H191" s="6"/>
      <c r="I191" s="6"/>
      <c r="J191" s="22">
        <f t="shared" si="46"/>
        <v>585</v>
      </c>
      <c r="K191" s="22">
        <f t="shared" si="47"/>
        <v>0</v>
      </c>
      <c r="L191" s="9">
        <f t="shared" si="48"/>
        <v>585</v>
      </c>
    </row>
    <row r="192" spans="1:14" x14ac:dyDescent="0.2">
      <c r="A192" s="6" t="s">
        <v>107</v>
      </c>
      <c r="B192" s="6"/>
      <c r="C192" s="6"/>
      <c r="D192" s="6"/>
      <c r="E192" s="6">
        <v>262</v>
      </c>
      <c r="F192" s="6"/>
      <c r="G192" s="6">
        <f t="shared" si="45"/>
        <v>262</v>
      </c>
      <c r="H192" s="6"/>
      <c r="I192" s="6"/>
      <c r="J192" s="22">
        <f t="shared" si="46"/>
        <v>262</v>
      </c>
      <c r="K192" s="22">
        <f t="shared" si="47"/>
        <v>0</v>
      </c>
      <c r="L192" s="9">
        <f t="shared" si="48"/>
        <v>262</v>
      </c>
      <c r="N192" s="42"/>
    </row>
    <row r="193" spans="1:16" x14ac:dyDescent="0.2">
      <c r="A193" s="6" t="s">
        <v>19</v>
      </c>
      <c r="B193" s="6"/>
      <c r="C193" s="6"/>
      <c r="D193" s="6">
        <f t="shared" si="53"/>
        <v>0</v>
      </c>
      <c r="E193" s="6">
        <v>161</v>
      </c>
      <c r="F193" s="10"/>
      <c r="G193" s="6">
        <f t="shared" si="45"/>
        <v>161</v>
      </c>
      <c r="H193" s="6">
        <v>264</v>
      </c>
      <c r="I193" s="9"/>
      <c r="J193" s="22">
        <f t="shared" si="46"/>
        <v>425</v>
      </c>
      <c r="K193" s="22">
        <f t="shared" si="47"/>
        <v>0</v>
      </c>
      <c r="L193" s="9">
        <f t="shared" si="48"/>
        <v>425</v>
      </c>
    </row>
    <row r="194" spans="1:16" x14ac:dyDescent="0.2">
      <c r="A194" s="6" t="s">
        <v>108</v>
      </c>
      <c r="B194" s="6"/>
      <c r="C194" s="6"/>
      <c r="D194" s="6"/>
      <c r="E194" s="6">
        <v>222</v>
      </c>
      <c r="F194" s="10"/>
      <c r="G194" s="6">
        <f t="shared" si="45"/>
        <v>222</v>
      </c>
      <c r="H194" s="6"/>
      <c r="I194" s="9"/>
      <c r="J194" s="22">
        <f t="shared" si="46"/>
        <v>222</v>
      </c>
      <c r="K194" s="22">
        <f t="shared" si="47"/>
        <v>0</v>
      </c>
      <c r="L194" s="9">
        <f t="shared" si="48"/>
        <v>222</v>
      </c>
    </row>
    <row r="195" spans="1:16" x14ac:dyDescent="0.2">
      <c r="A195" s="6" t="s">
        <v>161</v>
      </c>
      <c r="B195" s="6"/>
      <c r="C195" s="6"/>
      <c r="D195" s="6"/>
      <c r="E195" s="6"/>
      <c r="F195" s="10"/>
      <c r="G195" s="6"/>
      <c r="H195" s="6">
        <v>2415</v>
      </c>
      <c r="I195" s="9"/>
      <c r="J195" s="22">
        <f t="shared" si="46"/>
        <v>2415</v>
      </c>
      <c r="K195" s="22">
        <f t="shared" si="47"/>
        <v>0</v>
      </c>
      <c r="L195" s="9">
        <f t="shared" si="48"/>
        <v>2415</v>
      </c>
    </row>
    <row r="196" spans="1:16" x14ac:dyDescent="0.2">
      <c r="A196" s="6" t="s">
        <v>20</v>
      </c>
      <c r="B196" s="6"/>
      <c r="C196" s="6"/>
      <c r="D196" s="6">
        <f t="shared" si="53"/>
        <v>0</v>
      </c>
      <c r="E196" s="6">
        <v>3920</v>
      </c>
      <c r="F196" s="9"/>
      <c r="G196" s="6">
        <f t="shared" si="45"/>
        <v>3920</v>
      </c>
      <c r="H196" s="6">
        <v>1425</v>
      </c>
      <c r="I196" s="9"/>
      <c r="J196" s="22">
        <f t="shared" si="46"/>
        <v>5345</v>
      </c>
      <c r="K196" s="22">
        <f t="shared" si="47"/>
        <v>0</v>
      </c>
      <c r="L196" s="9">
        <f t="shared" si="48"/>
        <v>5345</v>
      </c>
      <c r="M196" s="12"/>
    </row>
    <row r="197" spans="1:16" x14ac:dyDescent="0.2">
      <c r="A197" s="6" t="s">
        <v>21</v>
      </c>
      <c r="B197" s="6"/>
      <c r="C197" s="6"/>
      <c r="D197" s="6">
        <f t="shared" si="53"/>
        <v>0</v>
      </c>
      <c r="E197" s="6">
        <v>430</v>
      </c>
      <c r="F197" s="41"/>
      <c r="G197" s="6">
        <f t="shared" si="45"/>
        <v>430</v>
      </c>
      <c r="H197" s="6">
        <v>489</v>
      </c>
      <c r="I197" s="41"/>
      <c r="J197" s="22">
        <f t="shared" si="46"/>
        <v>919</v>
      </c>
      <c r="K197" s="22">
        <f t="shared" si="47"/>
        <v>0</v>
      </c>
      <c r="L197" s="9">
        <f t="shared" si="48"/>
        <v>919</v>
      </c>
      <c r="M197" s="12"/>
    </row>
    <row r="198" spans="1:16" x14ac:dyDescent="0.2">
      <c r="A198" s="6" t="s">
        <v>14</v>
      </c>
      <c r="B198" s="6"/>
      <c r="C198" s="6"/>
      <c r="D198" s="6">
        <f t="shared" si="53"/>
        <v>0</v>
      </c>
      <c r="E198" s="6">
        <v>916</v>
      </c>
      <c r="F198" s="28"/>
      <c r="G198" s="6">
        <f t="shared" si="45"/>
        <v>916</v>
      </c>
      <c r="H198" s="6">
        <v>120</v>
      </c>
      <c r="I198" s="28"/>
      <c r="J198" s="22">
        <f t="shared" si="46"/>
        <v>1036</v>
      </c>
      <c r="K198" s="22">
        <f t="shared" si="47"/>
        <v>0</v>
      </c>
      <c r="L198" s="9">
        <f t="shared" si="48"/>
        <v>1036</v>
      </c>
      <c r="M198" s="12"/>
    </row>
    <row r="199" spans="1:16" x14ac:dyDescent="0.2">
      <c r="A199" s="5"/>
      <c r="B199" s="6"/>
      <c r="C199" s="6"/>
      <c r="D199" s="6"/>
      <c r="E199" s="6"/>
      <c r="F199" s="9"/>
      <c r="G199" s="6"/>
      <c r="H199" s="6"/>
      <c r="I199" s="9"/>
      <c r="J199" s="22"/>
      <c r="K199" s="22"/>
      <c r="L199" s="9"/>
      <c r="M199" s="12"/>
    </row>
    <row r="200" spans="1:16" x14ac:dyDescent="0.2">
      <c r="A200" s="3" t="s">
        <v>1</v>
      </c>
      <c r="B200" s="4">
        <f t="shared" ref="B200:L200" si="54">SUM(B9,B160,B170)</f>
        <v>16763152</v>
      </c>
      <c r="C200" s="4">
        <f t="shared" si="54"/>
        <v>344952</v>
      </c>
      <c r="D200" s="4">
        <f t="shared" si="54"/>
        <v>17108104</v>
      </c>
      <c r="E200" s="4">
        <f t="shared" si="54"/>
        <v>16727410</v>
      </c>
      <c r="F200" s="4">
        <f t="shared" si="54"/>
        <v>493386</v>
      </c>
      <c r="G200" s="4">
        <f t="shared" si="54"/>
        <v>17220796</v>
      </c>
      <c r="H200" s="4">
        <f t="shared" si="54"/>
        <v>232857</v>
      </c>
      <c r="I200" s="4">
        <f t="shared" si="54"/>
        <v>-2577</v>
      </c>
      <c r="J200" s="4">
        <f t="shared" si="54"/>
        <v>16960267</v>
      </c>
      <c r="K200" s="4">
        <f t="shared" si="54"/>
        <v>490809</v>
      </c>
      <c r="L200" s="4">
        <f t="shared" si="54"/>
        <v>17451076</v>
      </c>
      <c r="M200" s="12"/>
    </row>
    <row r="201" spans="1:16" x14ac:dyDescent="0.2">
      <c r="A201" s="2"/>
    </row>
    <row r="202" spans="1:16" x14ac:dyDescent="0.2">
      <c r="A202" s="2"/>
    </row>
    <row r="203" spans="1:16" x14ac:dyDescent="0.2">
      <c r="A203" s="2"/>
      <c r="P203" s="42"/>
    </row>
    <row r="204" spans="1:16" x14ac:dyDescent="0.2">
      <c r="A204" s="2"/>
      <c r="I204" s="42"/>
    </row>
    <row r="205" spans="1:16" x14ac:dyDescent="0.2">
      <c r="A205" s="2"/>
    </row>
    <row r="206" spans="1:16" x14ac:dyDescent="0.2">
      <c r="A206" s="2"/>
    </row>
    <row r="207" spans="1:16" x14ac:dyDescent="0.2">
      <c r="A207" s="2"/>
    </row>
    <row r="208" spans="1:16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</sheetData>
  <mergeCells count="13">
    <mergeCell ref="A135:A136"/>
    <mergeCell ref="B135:D135"/>
    <mergeCell ref="E135:G135"/>
    <mergeCell ref="H135:I135"/>
    <mergeCell ref="J135:L135"/>
    <mergeCell ref="A2:L2"/>
    <mergeCell ref="A6:A7"/>
    <mergeCell ref="B6:D6"/>
    <mergeCell ref="H6:I6"/>
    <mergeCell ref="J6:L6"/>
    <mergeCell ref="E6:G6"/>
    <mergeCell ref="C3:D3"/>
    <mergeCell ref="C4:D4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8" scale="66" orientation="portrait" r:id="rId1"/>
  <headerFooter alignWithMargins="0">
    <oddFooter xml:space="preserve">&amp;C&amp;P&amp;R
</oddFooter>
  </headerFooter>
  <rowBreaks count="1" manualBreakCount="1">
    <brk id="13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2022-03-30T12:27:13Z</cp:lastPrinted>
  <dcterms:created xsi:type="dcterms:W3CDTF">1997-01-17T14:02:09Z</dcterms:created>
  <dcterms:modified xsi:type="dcterms:W3CDTF">2022-05-24T13:23:49Z</dcterms:modified>
</cp:coreProperties>
</file>