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X:\d\2023\Testületi ülések\4 Május\Pénzügyi\IV_9 melléklet mellékletei\"/>
    </mc:Choice>
  </mc:AlternateContent>
  <xr:revisionPtr revIDLastSave="0" documentId="13_ncr:1_{20276CFE-9E36-4133-B7E0-3149923A6B0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Munka1!$A$1:$K$231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1" i="1" l="1"/>
  <c r="H43" i="1"/>
  <c r="H83" i="1"/>
  <c r="K13" i="1"/>
  <c r="K14" i="1"/>
  <c r="K19" i="1"/>
  <c r="K24" i="1"/>
  <c r="K26" i="1"/>
  <c r="K27" i="1"/>
  <c r="K32" i="1"/>
  <c r="K33" i="1"/>
  <c r="K44" i="1"/>
  <c r="K46" i="1"/>
  <c r="K69" i="1"/>
  <c r="K70" i="1"/>
  <c r="K89" i="1"/>
  <c r="K97" i="1"/>
  <c r="K98" i="1"/>
  <c r="K140" i="1"/>
  <c r="K143" i="1"/>
  <c r="K144" i="1"/>
  <c r="K156" i="1"/>
  <c r="K157" i="1"/>
  <c r="K164" i="1"/>
  <c r="K180" i="1"/>
  <c r="K193" i="1"/>
  <c r="K195" i="1"/>
  <c r="K199" i="1"/>
  <c r="K211" i="1"/>
  <c r="G70" i="1"/>
  <c r="G178" i="1"/>
  <c r="G179" i="1"/>
  <c r="G41" i="1"/>
  <c r="G163" i="1"/>
  <c r="G164" i="1"/>
  <c r="G162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177" i="1"/>
  <c r="G180" i="1"/>
  <c r="G181" i="1"/>
  <c r="G182" i="1"/>
  <c r="G183" i="1"/>
  <c r="G184" i="1"/>
  <c r="G185" i="1"/>
  <c r="G186" i="1"/>
  <c r="G187" i="1"/>
  <c r="G188" i="1"/>
  <c r="G189" i="1"/>
  <c r="G190" i="1"/>
  <c r="G173" i="1"/>
  <c r="G90" i="1"/>
  <c r="G89" i="1"/>
  <c r="G53" i="1"/>
  <c r="G52" i="1"/>
  <c r="G36" i="1"/>
  <c r="G13" i="1"/>
  <c r="G12" i="1"/>
  <c r="C175" i="1"/>
  <c r="E175" i="1"/>
  <c r="F175" i="1"/>
  <c r="B175" i="1"/>
  <c r="J229" i="1"/>
  <c r="K229" i="1" s="1"/>
  <c r="G229" i="1"/>
  <c r="D229" i="1"/>
  <c r="J228" i="1"/>
  <c r="K228" i="1" s="1"/>
  <c r="G228" i="1"/>
  <c r="D228" i="1"/>
  <c r="G227" i="1"/>
  <c r="D227" i="1"/>
  <c r="J226" i="1"/>
  <c r="K226" i="1" s="1"/>
  <c r="G226" i="1"/>
  <c r="D226" i="1"/>
  <c r="J225" i="1"/>
  <c r="K225" i="1" s="1"/>
  <c r="G225" i="1"/>
  <c r="D225" i="1"/>
  <c r="J224" i="1"/>
  <c r="K224" i="1" s="1"/>
  <c r="G224" i="1"/>
  <c r="D224" i="1"/>
  <c r="G223" i="1"/>
  <c r="D223" i="1"/>
  <c r="G222" i="1"/>
  <c r="D222" i="1"/>
  <c r="G221" i="1"/>
  <c r="D221" i="1"/>
  <c r="J220" i="1"/>
  <c r="G220" i="1"/>
  <c r="D220" i="1"/>
  <c r="J219" i="1"/>
  <c r="G219" i="1"/>
  <c r="D219" i="1"/>
  <c r="J218" i="1"/>
  <c r="G218" i="1"/>
  <c r="D218" i="1"/>
  <c r="G217" i="1"/>
  <c r="D217" i="1"/>
  <c r="J216" i="1"/>
  <c r="G216" i="1"/>
  <c r="D216" i="1"/>
  <c r="G215" i="1"/>
  <c r="D215" i="1"/>
  <c r="G214" i="1"/>
  <c r="D214" i="1"/>
  <c r="G213" i="1"/>
  <c r="D213" i="1"/>
  <c r="J212" i="1"/>
  <c r="K212" i="1" s="1"/>
  <c r="G212" i="1"/>
  <c r="D212" i="1"/>
  <c r="G211" i="1"/>
  <c r="D211" i="1"/>
  <c r="G210" i="1"/>
  <c r="D210" i="1"/>
  <c r="G209" i="1"/>
  <c r="D209" i="1"/>
  <c r="J208" i="1"/>
  <c r="K208" i="1" s="1"/>
  <c r="G208" i="1"/>
  <c r="D208" i="1"/>
  <c r="G207" i="1"/>
  <c r="D207" i="1"/>
  <c r="J206" i="1"/>
  <c r="K206" i="1" s="1"/>
  <c r="D206" i="1"/>
  <c r="D205" i="1"/>
  <c r="D204" i="1"/>
  <c r="J203" i="1"/>
  <c r="K203" i="1" s="1"/>
  <c r="D203" i="1"/>
  <c r="D202" i="1"/>
  <c r="J201" i="1"/>
  <c r="K201" i="1" s="1"/>
  <c r="D201" i="1"/>
  <c r="D200" i="1"/>
  <c r="J199" i="1"/>
  <c r="D199" i="1"/>
  <c r="J198" i="1"/>
  <c r="D198" i="1"/>
  <c r="J197" i="1"/>
  <c r="K197" i="1" s="1"/>
  <c r="D197" i="1"/>
  <c r="D196" i="1"/>
  <c r="J195" i="1"/>
  <c r="D195" i="1"/>
  <c r="D194" i="1"/>
  <c r="D193" i="1"/>
  <c r="D192" i="1"/>
  <c r="J191" i="1"/>
  <c r="D191" i="1"/>
  <c r="D190" i="1"/>
  <c r="D189" i="1"/>
  <c r="J188" i="1"/>
  <c r="K188" i="1" s="1"/>
  <c r="D188" i="1"/>
  <c r="J187" i="1"/>
  <c r="D187" i="1"/>
  <c r="D186" i="1"/>
  <c r="J185" i="1"/>
  <c r="D185" i="1"/>
  <c r="D184" i="1"/>
  <c r="J183" i="1"/>
  <c r="D183" i="1"/>
  <c r="J182" i="1"/>
  <c r="D182" i="1"/>
  <c r="J181" i="1"/>
  <c r="K181" i="1" s="1"/>
  <c r="D181" i="1"/>
  <c r="J180" i="1"/>
  <c r="D180" i="1"/>
  <c r="D179" i="1"/>
  <c r="J178" i="1"/>
  <c r="K178" i="1" s="1"/>
  <c r="D177" i="1"/>
  <c r="I175" i="1"/>
  <c r="G176" i="1"/>
  <c r="D176" i="1"/>
  <c r="D175" i="1" s="1"/>
  <c r="J221" i="1" l="1"/>
  <c r="J213" i="1"/>
  <c r="J209" i="1"/>
  <c r="K209" i="1" s="1"/>
  <c r="J204" i="1"/>
  <c r="K204" i="1" s="1"/>
  <c r="J192" i="1"/>
  <c r="G175" i="1"/>
  <c r="H175" i="1"/>
  <c r="J176" i="1"/>
  <c r="J186" i="1"/>
  <c r="K186" i="1" s="1"/>
  <c r="J196" i="1"/>
  <c r="K196" i="1" s="1"/>
  <c r="J202" i="1"/>
  <c r="K202" i="1" s="1"/>
  <c r="J207" i="1"/>
  <c r="J217" i="1"/>
  <c r="J222" i="1"/>
  <c r="J223" i="1"/>
  <c r="J179" i="1"/>
  <c r="K179" i="1" s="1"/>
  <c r="J184" i="1"/>
  <c r="J189" i="1"/>
  <c r="K189" i="1" s="1"/>
  <c r="J190" i="1"/>
  <c r="K190" i="1" s="1"/>
  <c r="J200" i="1"/>
  <c r="K200" i="1" s="1"/>
  <c r="J205" i="1"/>
  <c r="J210" i="1"/>
  <c r="K210" i="1" s="1"/>
  <c r="J211" i="1"/>
  <c r="J173" i="1"/>
  <c r="K173" i="1" s="1"/>
  <c r="J177" i="1"/>
  <c r="K177" i="1" s="1"/>
  <c r="J193" i="1"/>
  <c r="J194" i="1"/>
  <c r="K194" i="1" s="1"/>
  <c r="J214" i="1"/>
  <c r="J215" i="1"/>
  <c r="J227" i="1"/>
  <c r="K227" i="1" s="1"/>
  <c r="C43" i="1"/>
  <c r="E43" i="1"/>
  <c r="F43" i="1"/>
  <c r="C11" i="1"/>
  <c r="E11" i="1"/>
  <c r="F11" i="1"/>
  <c r="B11" i="1"/>
  <c r="J175" i="1" l="1"/>
  <c r="K175" i="1" s="1"/>
  <c r="J163" i="1"/>
  <c r="K163" i="1" s="1"/>
  <c r="C83" i="1"/>
  <c r="E83" i="1"/>
  <c r="F83" i="1"/>
  <c r="B83" i="1"/>
  <c r="B43" i="1"/>
  <c r="J36" i="1" l="1"/>
  <c r="K36" i="1" s="1"/>
  <c r="J53" i="1"/>
  <c r="K53" i="1" s="1"/>
  <c r="J90" i="1"/>
  <c r="K90" i="1" s="1"/>
  <c r="J162" i="1"/>
  <c r="K162" i="1" s="1"/>
  <c r="J52" i="1"/>
  <c r="K52" i="1" s="1"/>
  <c r="C38" i="1"/>
  <c r="E38" i="1"/>
  <c r="F38" i="1"/>
  <c r="B38" i="1"/>
  <c r="J41" i="1" l="1"/>
  <c r="K41" i="1" s="1"/>
  <c r="J13" i="1" l="1"/>
  <c r="C69" i="1"/>
  <c r="D69" i="1"/>
  <c r="E69" i="1"/>
  <c r="F69" i="1"/>
  <c r="G69" i="1"/>
  <c r="B69" i="1"/>
  <c r="I69" i="1"/>
  <c r="H69" i="1"/>
  <c r="G67" i="1"/>
  <c r="G66" i="1"/>
  <c r="G51" i="1"/>
  <c r="G50" i="1"/>
  <c r="G35" i="1"/>
  <c r="G34" i="1"/>
  <c r="C65" i="1"/>
  <c r="D65" i="1"/>
  <c r="E65" i="1"/>
  <c r="F65" i="1"/>
  <c r="B65" i="1"/>
  <c r="G161" i="1"/>
  <c r="G157" i="1"/>
  <c r="G151" i="1"/>
  <c r="G150" i="1" s="1"/>
  <c r="G117" i="1"/>
  <c r="G110" i="1"/>
  <c r="G109" i="1" s="1"/>
  <c r="G33" i="1"/>
  <c r="G32" i="1"/>
  <c r="G31" i="1"/>
  <c r="G30" i="1"/>
  <c r="G29" i="1"/>
  <c r="B169" i="1"/>
  <c r="B167" i="1" s="1"/>
  <c r="I150" i="1"/>
  <c r="H150" i="1"/>
  <c r="C150" i="1"/>
  <c r="D150" i="1"/>
  <c r="E150" i="1"/>
  <c r="F150" i="1"/>
  <c r="B150" i="1"/>
  <c r="I109" i="1"/>
  <c r="H109" i="1"/>
  <c r="C109" i="1"/>
  <c r="D109" i="1"/>
  <c r="E109" i="1"/>
  <c r="F109" i="1"/>
  <c r="B109" i="1"/>
  <c r="C115" i="1"/>
  <c r="E115" i="1"/>
  <c r="F115" i="1"/>
  <c r="B115" i="1"/>
  <c r="J89" i="1" l="1"/>
  <c r="J70" i="1"/>
  <c r="J69" i="1" s="1"/>
  <c r="J67" i="1"/>
  <c r="J51" i="1"/>
  <c r="K51" i="1" s="1"/>
  <c r="G65" i="1"/>
  <c r="J50" i="1"/>
  <c r="K50" i="1" s="1"/>
  <c r="H65" i="1"/>
  <c r="J33" i="1"/>
  <c r="J66" i="1"/>
  <c r="K66" i="1" s="1"/>
  <c r="I65" i="1"/>
  <c r="J34" i="1"/>
  <c r="K34" i="1" s="1"/>
  <c r="J35" i="1"/>
  <c r="K35" i="1" s="1"/>
  <c r="J151" i="1"/>
  <c r="J32" i="1"/>
  <c r="J31" i="1"/>
  <c r="K31" i="1" s="1"/>
  <c r="J30" i="1"/>
  <c r="K30" i="1" s="1"/>
  <c r="J29" i="1"/>
  <c r="K29" i="1" s="1"/>
  <c r="J161" i="1"/>
  <c r="K161" i="1" s="1"/>
  <c r="J117" i="1"/>
  <c r="K117" i="1" s="1"/>
  <c r="J157" i="1"/>
  <c r="J110" i="1"/>
  <c r="I55" i="1"/>
  <c r="H55" i="1"/>
  <c r="I80" i="1"/>
  <c r="F58" i="1"/>
  <c r="F55" i="1"/>
  <c r="I130" i="1"/>
  <c r="I115" i="1"/>
  <c r="J81" i="1"/>
  <c r="J80" i="1" s="1"/>
  <c r="I169" i="1"/>
  <c r="I167" i="1" s="1"/>
  <c r="H169" i="1"/>
  <c r="G172" i="1"/>
  <c r="G171" i="1"/>
  <c r="G170" i="1"/>
  <c r="G169" i="1" s="1"/>
  <c r="F169" i="1"/>
  <c r="F167" i="1" s="1"/>
  <c r="E169" i="1"/>
  <c r="E167" i="1" s="1"/>
  <c r="G165" i="1"/>
  <c r="G160" i="1"/>
  <c r="G159" i="1"/>
  <c r="G158" i="1"/>
  <c r="G156" i="1"/>
  <c r="G155" i="1"/>
  <c r="G154" i="1"/>
  <c r="F153" i="1"/>
  <c r="E153" i="1"/>
  <c r="G148" i="1"/>
  <c r="G147" i="1"/>
  <c r="F146" i="1"/>
  <c r="E146" i="1"/>
  <c r="G144" i="1"/>
  <c r="G143" i="1"/>
  <c r="G142" i="1"/>
  <c r="G141" i="1"/>
  <c r="G140" i="1"/>
  <c r="F139" i="1"/>
  <c r="E139" i="1"/>
  <c r="G137" i="1"/>
  <c r="G136" i="1" s="1"/>
  <c r="F136" i="1"/>
  <c r="E136" i="1"/>
  <c r="G134" i="1"/>
  <c r="G133" i="1" s="1"/>
  <c r="F133" i="1"/>
  <c r="E133" i="1"/>
  <c r="G131" i="1"/>
  <c r="G130" i="1" s="1"/>
  <c r="F130" i="1"/>
  <c r="E130" i="1"/>
  <c r="G125" i="1"/>
  <c r="G124" i="1"/>
  <c r="G123" i="1"/>
  <c r="G122" i="1"/>
  <c r="G121" i="1"/>
  <c r="G120" i="1"/>
  <c r="F119" i="1"/>
  <c r="E119" i="1"/>
  <c r="G116" i="1"/>
  <c r="G115" i="1" s="1"/>
  <c r="G113" i="1"/>
  <c r="G112" i="1" s="1"/>
  <c r="F112" i="1"/>
  <c r="E112" i="1"/>
  <c r="G107" i="1"/>
  <c r="G106" i="1" s="1"/>
  <c r="F106" i="1"/>
  <c r="E106" i="1"/>
  <c r="G104" i="1"/>
  <c r="G103" i="1" s="1"/>
  <c r="F103" i="1"/>
  <c r="E103" i="1"/>
  <c r="G101" i="1"/>
  <c r="G100" i="1" s="1"/>
  <c r="F100" i="1"/>
  <c r="E100" i="1"/>
  <c r="G98" i="1"/>
  <c r="G97" i="1" s="1"/>
  <c r="F97" i="1"/>
  <c r="E97" i="1"/>
  <c r="G95" i="1"/>
  <c r="G94" i="1"/>
  <c r="G93" i="1"/>
  <c r="F92" i="1"/>
  <c r="E92" i="1"/>
  <c r="G88" i="1"/>
  <c r="G87" i="1"/>
  <c r="G86" i="1"/>
  <c r="G85" i="1"/>
  <c r="G84" i="1"/>
  <c r="G81" i="1"/>
  <c r="G80" i="1" s="1"/>
  <c r="F80" i="1"/>
  <c r="E80" i="1"/>
  <c r="G78" i="1"/>
  <c r="G77" i="1"/>
  <c r="G76" i="1"/>
  <c r="G75" i="1"/>
  <c r="G74" i="1"/>
  <c r="G73" i="1"/>
  <c r="F72" i="1"/>
  <c r="E72" i="1"/>
  <c r="G63" i="1"/>
  <c r="G61" i="1"/>
  <c r="G60" i="1"/>
  <c r="E58" i="1"/>
  <c r="G56" i="1"/>
  <c r="G55" i="1" s="1"/>
  <c r="E55" i="1"/>
  <c r="G49" i="1"/>
  <c r="G48" i="1"/>
  <c r="G47" i="1"/>
  <c r="G46" i="1"/>
  <c r="G45" i="1"/>
  <c r="G44" i="1"/>
  <c r="G40" i="1"/>
  <c r="G3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D172" i="1"/>
  <c r="D171" i="1"/>
  <c r="D170" i="1"/>
  <c r="D169" i="1" s="1"/>
  <c r="C169" i="1"/>
  <c r="C167" i="1" s="1"/>
  <c r="D165" i="1"/>
  <c r="D164" i="1"/>
  <c r="D160" i="1"/>
  <c r="D159" i="1"/>
  <c r="D158" i="1"/>
  <c r="D156" i="1"/>
  <c r="D155" i="1"/>
  <c r="D154" i="1"/>
  <c r="C153" i="1"/>
  <c r="B153" i="1"/>
  <c r="D148" i="1"/>
  <c r="D147" i="1"/>
  <c r="C146" i="1"/>
  <c r="B146" i="1"/>
  <c r="D144" i="1"/>
  <c r="D143" i="1"/>
  <c r="D142" i="1"/>
  <c r="D141" i="1"/>
  <c r="D140" i="1"/>
  <c r="C139" i="1"/>
  <c r="B139" i="1"/>
  <c r="D137" i="1"/>
  <c r="D136" i="1" s="1"/>
  <c r="C136" i="1"/>
  <c r="B136" i="1"/>
  <c r="D134" i="1"/>
  <c r="D133" i="1" s="1"/>
  <c r="C133" i="1"/>
  <c r="B133" i="1"/>
  <c r="D131" i="1"/>
  <c r="D130" i="1" s="1"/>
  <c r="C130" i="1"/>
  <c r="B130" i="1"/>
  <c r="D125" i="1"/>
  <c r="D124" i="1"/>
  <c r="D123" i="1"/>
  <c r="D122" i="1"/>
  <c r="D121" i="1"/>
  <c r="D120" i="1"/>
  <c r="C119" i="1"/>
  <c r="B119" i="1"/>
  <c r="D116" i="1"/>
  <c r="D115" i="1" s="1"/>
  <c r="D113" i="1"/>
  <c r="D112" i="1" s="1"/>
  <c r="C112" i="1"/>
  <c r="B112" i="1"/>
  <c r="D107" i="1"/>
  <c r="D106" i="1" s="1"/>
  <c r="C106" i="1"/>
  <c r="B106" i="1"/>
  <c r="D104" i="1"/>
  <c r="D103" i="1" s="1"/>
  <c r="C103" i="1"/>
  <c r="B103" i="1"/>
  <c r="D101" i="1"/>
  <c r="D100" i="1" s="1"/>
  <c r="C100" i="1"/>
  <c r="B100" i="1"/>
  <c r="D98" i="1"/>
  <c r="D97" i="1" s="1"/>
  <c r="C97" i="1"/>
  <c r="B97" i="1"/>
  <c r="D95" i="1"/>
  <c r="D94" i="1"/>
  <c r="D93" i="1"/>
  <c r="C92" i="1"/>
  <c r="B92" i="1"/>
  <c r="D88" i="1"/>
  <c r="D87" i="1"/>
  <c r="D86" i="1"/>
  <c r="D85" i="1"/>
  <c r="D84" i="1"/>
  <c r="D81" i="1"/>
  <c r="D80" i="1" s="1"/>
  <c r="C80" i="1"/>
  <c r="B80" i="1"/>
  <c r="D78" i="1"/>
  <c r="D77" i="1"/>
  <c r="D76" i="1"/>
  <c r="D75" i="1"/>
  <c r="D74" i="1"/>
  <c r="D73" i="1"/>
  <c r="C72" i="1"/>
  <c r="B72" i="1"/>
  <c r="D63" i="1"/>
  <c r="D61" i="1"/>
  <c r="D60" i="1"/>
  <c r="C58" i="1"/>
  <c r="B58" i="1"/>
  <c r="D56" i="1"/>
  <c r="D55" i="1" s="1"/>
  <c r="C55" i="1"/>
  <c r="B55" i="1"/>
  <c r="D49" i="1"/>
  <c r="D48" i="1"/>
  <c r="D47" i="1"/>
  <c r="D46" i="1"/>
  <c r="D45" i="1"/>
  <c r="D44" i="1"/>
  <c r="D40" i="1"/>
  <c r="D3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2" i="1"/>
  <c r="J150" i="1" l="1"/>
  <c r="K150" i="1" s="1"/>
  <c r="K151" i="1"/>
  <c r="J109" i="1"/>
  <c r="K109" i="1" s="1"/>
  <c r="K110" i="1"/>
  <c r="D167" i="1"/>
  <c r="G167" i="1"/>
  <c r="G38" i="1"/>
  <c r="G11" i="1"/>
  <c r="E9" i="1"/>
  <c r="D43" i="1"/>
  <c r="H167" i="1"/>
  <c r="D11" i="1"/>
  <c r="B9" i="1"/>
  <c r="B231" i="1" s="1"/>
  <c r="G43" i="1"/>
  <c r="J164" i="1"/>
  <c r="F9" i="1"/>
  <c r="C9" i="1"/>
  <c r="C231" i="1" s="1"/>
  <c r="D83" i="1"/>
  <c r="G83" i="1"/>
  <c r="D38" i="1"/>
  <c r="J65" i="1"/>
  <c r="K65" i="1" s="1"/>
  <c r="J123" i="1"/>
  <c r="J171" i="1"/>
  <c r="K171" i="1" s="1"/>
  <c r="J116" i="1"/>
  <c r="H115" i="1"/>
  <c r="J131" i="1"/>
  <c r="J130" i="1" s="1"/>
  <c r="I58" i="1"/>
  <c r="I72" i="1"/>
  <c r="H72" i="1"/>
  <c r="J170" i="1"/>
  <c r="J76" i="1"/>
  <c r="K76" i="1" s="1"/>
  <c r="J60" i="1"/>
  <c r="D146" i="1"/>
  <c r="G58" i="1"/>
  <c r="J122" i="1"/>
  <c r="K122" i="1" s="1"/>
  <c r="H80" i="1"/>
  <c r="J75" i="1"/>
  <c r="K75" i="1" s="1"/>
  <c r="J124" i="1"/>
  <c r="J172" i="1"/>
  <c r="J61" i="1"/>
  <c r="J125" i="1"/>
  <c r="J121" i="1"/>
  <c r="J56" i="1"/>
  <c r="H58" i="1"/>
  <c r="J63" i="1"/>
  <c r="K63" i="1" s="1"/>
  <c r="H130" i="1"/>
  <c r="G72" i="1"/>
  <c r="J78" i="1"/>
  <c r="K78" i="1" s="1"/>
  <c r="J74" i="1"/>
  <c r="J62" i="1"/>
  <c r="J165" i="1"/>
  <c r="K165" i="1" s="1"/>
  <c r="J77" i="1"/>
  <c r="J73" i="1"/>
  <c r="D119" i="1"/>
  <c r="G146" i="1"/>
  <c r="D58" i="1"/>
  <c r="G119" i="1"/>
  <c r="G139" i="1"/>
  <c r="G153" i="1"/>
  <c r="G92" i="1"/>
  <c r="D153" i="1"/>
  <c r="D139" i="1"/>
  <c r="D92" i="1"/>
  <c r="D72" i="1"/>
  <c r="J169" i="1" l="1"/>
  <c r="K169" i="1" s="1"/>
  <c r="K170" i="1"/>
  <c r="J115" i="1"/>
  <c r="K115" i="1" s="1"/>
  <c r="K116" i="1"/>
  <c r="J55" i="1"/>
  <c r="K55" i="1" s="1"/>
  <c r="K56" i="1"/>
  <c r="G9" i="1"/>
  <c r="G231" i="1" s="1"/>
  <c r="J167" i="1"/>
  <c r="K167" i="1" s="1"/>
  <c r="D9" i="1"/>
  <c r="D231" i="1" s="1"/>
  <c r="J72" i="1"/>
  <c r="K72" i="1" s="1"/>
  <c r="F231" i="1"/>
  <c r="E231" i="1"/>
  <c r="J58" i="1"/>
  <c r="K58" i="1" s="1"/>
  <c r="I119" i="1" l="1"/>
  <c r="H119" i="1"/>
  <c r="I106" i="1"/>
  <c r="H106" i="1"/>
  <c r="I100" i="1"/>
  <c r="H100" i="1"/>
  <c r="H92" i="1" l="1"/>
  <c r="I92" i="1"/>
  <c r="J120" i="1"/>
  <c r="J119" i="1" s="1"/>
  <c r="K119" i="1" s="1"/>
  <c r="J93" i="1"/>
  <c r="J107" i="1"/>
  <c r="J95" i="1"/>
  <c r="J94" i="1"/>
  <c r="J25" i="1"/>
  <c r="K25" i="1" s="1"/>
  <c r="J101" i="1"/>
  <c r="J100" i="1" s="1"/>
  <c r="J49" i="1"/>
  <c r="K49" i="1" s="1"/>
  <c r="J106" i="1" l="1"/>
  <c r="K106" i="1" s="1"/>
  <c r="K107" i="1"/>
  <c r="J92" i="1"/>
  <c r="I136" i="1"/>
  <c r="H136" i="1"/>
  <c r="H153" i="1" l="1"/>
  <c r="I153" i="1"/>
  <c r="H146" i="1"/>
  <c r="I146" i="1"/>
  <c r="J159" i="1"/>
  <c r="K159" i="1" s="1"/>
  <c r="J154" i="1"/>
  <c r="K154" i="1" s="1"/>
  <c r="J147" i="1"/>
  <c r="J143" i="1"/>
  <c r="J158" i="1"/>
  <c r="K158" i="1" s="1"/>
  <c r="J156" i="1"/>
  <c r="J160" i="1"/>
  <c r="K160" i="1" s="1"/>
  <c r="J155" i="1"/>
  <c r="J148" i="1"/>
  <c r="K148" i="1" s="1"/>
  <c r="J141" i="1"/>
  <c r="K141" i="1" s="1"/>
  <c r="J137" i="1"/>
  <c r="J48" i="1"/>
  <c r="J136" i="1" l="1"/>
  <c r="K136" i="1" s="1"/>
  <c r="K137" i="1"/>
  <c r="I83" i="1"/>
  <c r="J146" i="1"/>
  <c r="K146" i="1" s="1"/>
  <c r="J153" i="1"/>
  <c r="K153" i="1" s="1"/>
  <c r="J84" i="1"/>
  <c r="K84" i="1" s="1"/>
  <c r="J85" i="1"/>
  <c r="K85" i="1" s="1"/>
  <c r="I103" i="1"/>
  <c r="H103" i="1"/>
  <c r="I97" i="1"/>
  <c r="H97" i="1"/>
  <c r="J87" i="1"/>
  <c r="K87" i="1" s="1"/>
  <c r="J88" i="1"/>
  <c r="J86" i="1"/>
  <c r="J83" i="1" l="1"/>
  <c r="K83" i="1" s="1"/>
  <c r="J98" i="1"/>
  <c r="J97" i="1" s="1"/>
  <c r="I133" i="1" l="1"/>
  <c r="H133" i="1"/>
  <c r="J104" i="1"/>
  <c r="J103" i="1" s="1"/>
  <c r="H112" i="1"/>
  <c r="I139" i="1" l="1"/>
  <c r="H139" i="1"/>
  <c r="J144" i="1"/>
  <c r="J142" i="1"/>
  <c r="K142" i="1" s="1"/>
  <c r="J140" i="1"/>
  <c r="J134" i="1"/>
  <c r="J133" i="1" s="1"/>
  <c r="J139" i="1" l="1"/>
  <c r="I112" i="1"/>
  <c r="K139" i="1" l="1"/>
  <c r="J9" i="1"/>
  <c r="H11" i="1"/>
  <c r="I11" i="1"/>
  <c r="I43" i="1"/>
  <c r="H38" i="1"/>
  <c r="I38" i="1"/>
  <c r="J113" i="1"/>
  <c r="J112" i="1" l="1"/>
  <c r="K112" i="1" s="1"/>
  <c r="K113" i="1"/>
  <c r="I9" i="1"/>
  <c r="I231" i="1" s="1"/>
  <c r="H9" i="1"/>
  <c r="H231" i="1" s="1"/>
  <c r="J12" i="1"/>
  <c r="K12" i="1" s="1"/>
  <c r="J45" i="1"/>
  <c r="J40" i="1"/>
  <c r="J27" i="1"/>
  <c r="J24" i="1"/>
  <c r="J22" i="1"/>
  <c r="K22" i="1" s="1"/>
  <c r="J20" i="1"/>
  <c r="K20" i="1" s="1"/>
  <c r="J18" i="1"/>
  <c r="K18" i="1" s="1"/>
  <c r="J16" i="1"/>
  <c r="K16" i="1" s="1"/>
  <c r="J14" i="1"/>
  <c r="J46" i="1"/>
  <c r="J42" i="1"/>
  <c r="J28" i="1"/>
  <c r="K28" i="1" s="1"/>
  <c r="J23" i="1"/>
  <c r="K23" i="1" s="1"/>
  <c r="J19" i="1"/>
  <c r="J15" i="1"/>
  <c r="K15" i="1" s="1"/>
  <c r="J44" i="1"/>
  <c r="J39" i="1"/>
  <c r="J26" i="1"/>
  <c r="J21" i="1"/>
  <c r="K21" i="1" s="1"/>
  <c r="J17" i="1"/>
  <c r="K17" i="1" s="1"/>
  <c r="J47" i="1"/>
  <c r="K11" i="1" l="1"/>
  <c r="J43" i="1"/>
  <c r="K43" i="1" s="1"/>
  <c r="J38" i="1"/>
  <c r="K38" i="1" s="1"/>
  <c r="J231" i="1" l="1"/>
  <c r="K231" i="1" s="1"/>
  <c r="K9" i="1"/>
</calcChain>
</file>

<file path=xl/sharedStrings.xml><?xml version="1.0" encoding="utf-8"?>
<sst xmlns="http://schemas.openxmlformats.org/spreadsheetml/2006/main" count="222" uniqueCount="194">
  <si>
    <t>Beruházás megnevezése</t>
  </si>
  <si>
    <t>Beruházási kiadások összesen</t>
  </si>
  <si>
    <t>Útépítések</t>
  </si>
  <si>
    <t>Kötelező feladatok</t>
  </si>
  <si>
    <t>Önként vállalt feladatok</t>
  </si>
  <si>
    <t>E Ft</t>
  </si>
  <si>
    <t>045120 Út, autópálya építése</t>
  </si>
  <si>
    <t>064010 Közvilágítás</t>
  </si>
  <si>
    <t>013350 Az önkormányzati vagyonnal való gazdálkodással kapcsolatos feladatok</t>
  </si>
  <si>
    <t>Komárom Város Önkormányzata összesen</t>
  </si>
  <si>
    <t>Kisértékű tárgyi eszköz beszerzés</t>
  </si>
  <si>
    <t>Gazdasági szervezettel működő intézmények összesen</t>
  </si>
  <si>
    <t>Gazdasági szervezettel nem rendelkező intézmények összesen</t>
  </si>
  <si>
    <t>091140 Óvodai nevelés, ellátás működési feladatai</t>
  </si>
  <si>
    <t xml:space="preserve">Komárom Város Egészségügyi Alapellátási Szolgálata kisértékű tárgyi eszköz </t>
  </si>
  <si>
    <t>Komáromi Kistáltos Óvoda kisértékű tárgyi eszközök</t>
  </si>
  <si>
    <t>Komáromi Napsugár Óvoda kisértékű tárgyi eszközök</t>
  </si>
  <si>
    <t>Komáromi Tóparti Óvoda kisértékű tárgyi eszközök</t>
  </si>
  <si>
    <t>Komáromi Csillag Óvoda kisértékű tárgyi eszközök</t>
  </si>
  <si>
    <t>Komárom Város Egyesített Szociális Intézménye kisértékű tárgyi eszköz</t>
  </si>
  <si>
    <t>Jókai Mór Városi Könyvtár kisértékű tárgyi eszköz</t>
  </si>
  <si>
    <t>Komáromi Klapka György Múzeum kisértékű tárgyi eszköz</t>
  </si>
  <si>
    <t>Komáromi Polgármesteri Hivatal:</t>
  </si>
  <si>
    <t>066020 Város-, községgazdálkodási egyéb szolgáltatások</t>
  </si>
  <si>
    <t>Komáromi Tám-Pont Család- és Gyermekjóléti Intézmény kisértékű tárgyi eszközök</t>
  </si>
  <si>
    <t>Hardver beszerzések</t>
  </si>
  <si>
    <t>kisértékű egyéb gép, berendezés</t>
  </si>
  <si>
    <t>8. melléklet</t>
  </si>
  <si>
    <t>Pályázatok és azokhoz kapcsolódó feladatok</t>
  </si>
  <si>
    <t>Immateriális javak beszerzése</t>
  </si>
  <si>
    <t xml:space="preserve">Út tervezések </t>
  </si>
  <si>
    <t>Kisértékű tárgyi eszközök</t>
  </si>
  <si>
    <t xml:space="preserve"> Eredeti ei összesen</t>
  </si>
  <si>
    <t>Módostott ei összesen</t>
  </si>
  <si>
    <t>Mentősöknek orvosi eszközök</t>
  </si>
  <si>
    <t>Komárom Város szennyvízelvezetésének és tisztításának fejlesztése támogatásból</t>
  </si>
  <si>
    <t>072044 Mentés</t>
  </si>
  <si>
    <t xml:space="preserve">Ipari park bővítése és zajvédelmi feladatok megvalósítása </t>
  </si>
  <si>
    <t>Ivóvíz projekt támogatásból</t>
  </si>
  <si>
    <t xml:space="preserve">Helyi identitás és kohézió erősítése pályázati támogatásból </t>
  </si>
  <si>
    <t>CLLD Monostor átalakítás támogatásból</t>
  </si>
  <si>
    <t>Bekötő út Ipari parkban</t>
  </si>
  <si>
    <t>Járda építések</t>
  </si>
  <si>
    <t>104035 Gyermekétkeztetés bölcsődében, fogyatékosok nappali intézményében</t>
  </si>
  <si>
    <t>081071 Üdülői szálláshely szolgáltatásés étkezés</t>
  </si>
  <si>
    <t>Nonprofit Szolgáltató Ház játszótér</t>
  </si>
  <si>
    <t>011130 Önkormányzatok és önkormányzati hivatalok jogalkotó és általános igazgatási tevékenysége</t>
  </si>
  <si>
    <t>Komáromi Szivárvány Óvoda kisértékű tárgyi eszköz</t>
  </si>
  <si>
    <t>Komáromi Gesztenyés Óvoda kisértékű tárgyi eszköz</t>
  </si>
  <si>
    <t>Komáromi Szőnyi Színes Óvoda kisértékű tárgyi eszköz</t>
  </si>
  <si>
    <t>Komáromi Aprótalpak Bölcsőde kisértékű tárgyi eszköz</t>
  </si>
  <si>
    <t>Komáromi Tám-Pont Család- és Gyermekjóléti Intézmény hálózati eszközök</t>
  </si>
  <si>
    <t>102023 Időskorúak tartós bentlakásos ellátása</t>
  </si>
  <si>
    <t>102024 Demens betegek tartós bentlakásos ellátása</t>
  </si>
  <si>
    <t>102031 Idősek nappali ellátása</t>
  </si>
  <si>
    <t>081030 Sportlétesítmények, edzőtáborok működtetése és fejlesztése</t>
  </si>
  <si>
    <t xml:space="preserve">5/2022.(II.10.) önk rendelet eredeti ei </t>
  </si>
  <si>
    <t>Műjégpálya építés támogatásból</t>
  </si>
  <si>
    <t>Műjégpálya építés önerő</t>
  </si>
  <si>
    <t>Műjégpályára kubola traktor egyedi gyártású jégfelújító adapterrel önerő</t>
  </si>
  <si>
    <t>CLLD Monostor átalakítás önerő</t>
  </si>
  <si>
    <t>Gyár utcai járda felújítása az 5000 fő feletti települések fejlesztési támogatásából</t>
  </si>
  <si>
    <t>Gyár utcai járda felújítása az 5000 fő feletti települések fejlesztési támogatásából c. pályázat önerő</t>
  </si>
  <si>
    <t>Brigetio Öröksége Látogatóközpontba 4k video (szoftver) önerő</t>
  </si>
  <si>
    <t>Brigetio Öröksége Látogatóközpontba feliratok, grafika (eszközbeszerzés) önerő</t>
  </si>
  <si>
    <t>Brigetio Öröksége Látogatóközpont kiállítóterek kialakítása önerő</t>
  </si>
  <si>
    <t>Brigetio Öröksége Látogatóközpontba IT, projektor sisak önerő</t>
  </si>
  <si>
    <t>Brigetio Öröksége Látogatóközpontba kiállítás installáció önerő</t>
  </si>
  <si>
    <t xml:space="preserve">Kerékpártároló, kerékpártámasz </t>
  </si>
  <si>
    <t xml:space="preserve">Pons Danubii Korlátolt Felelősségű Európai Területi Együttműködési Csoportosulás alaptőke emelés </t>
  </si>
  <si>
    <t>H-Linum Kft törzstőke emelés</t>
  </si>
  <si>
    <t>Új ipari park terület vásárlás</t>
  </si>
  <si>
    <t>Új ipari park terület vásárlás II.</t>
  </si>
  <si>
    <t>Területvásárlás a víztorony alatt</t>
  </si>
  <si>
    <t>Komthermál Kft-ben önkormányzati tulajdonon végzett beruházás</t>
  </si>
  <si>
    <t>016080 Kiemelt állami és önkormányzati rendezvények</t>
  </si>
  <si>
    <t>Karácsonyi díszkivilágítás elemek beszerzése</t>
  </si>
  <si>
    <t>Társadalmi munkás járdaépítés</t>
  </si>
  <si>
    <t>Közvilágítás tervezések</t>
  </si>
  <si>
    <t>Ciklámen utca közvilágítási hálózat kiépítése</t>
  </si>
  <si>
    <t>Réti sor közvilágítási hálózat kiépítése</t>
  </si>
  <si>
    <t>Szórvány közvilágítás bővítések</t>
  </si>
  <si>
    <t>Térffy Gyula utca-Szamos utca közvilágítás tervezés, kivitelezés</t>
  </si>
  <si>
    <t>MOL garázssor közvilágítás tervezés, kivitelezés</t>
  </si>
  <si>
    <t>066010 Zöldterület kezelés</t>
  </si>
  <si>
    <t>Új öntözőrendszer kialakítása</t>
  </si>
  <si>
    <t>Generációk Háza -utólagos nyílászárók beépítése</t>
  </si>
  <si>
    <t>Duna Áruház előtti tér teljes felújítása kiviteli tervdokumentáció</t>
  </si>
  <si>
    <t>Párakapuk telepítése közterületen (5 helyszínre)</t>
  </si>
  <si>
    <t>Fakataszter</t>
  </si>
  <si>
    <t>072111 Háziorvosi alapellátás</t>
  </si>
  <si>
    <t>Háziorvosi rendelő átalakítása két külön praxis számára</t>
  </si>
  <si>
    <t>Vállalkozó orvosok részére informatikai eszközök</t>
  </si>
  <si>
    <t>Vállalkozó orvosok részére egyéb tárgyi eszközök eszközök</t>
  </si>
  <si>
    <t>072311 Fogorvosi alapellátás</t>
  </si>
  <si>
    <t>Amalgám szeparátor (4 db) monostori rendelőbe</t>
  </si>
  <si>
    <t>Bozsik József Általános Iskola melletti sportpálya kútjának házi vízművessé alakítása</t>
  </si>
  <si>
    <t>081045 Szabadidősport- (rekreációs sport) tevékenység támogatása</t>
  </si>
  <si>
    <t>Jókai ligetben elektromos kapcsolószekrény és mérőóra felszerelése</t>
  </si>
  <si>
    <t>082044 Könyvtári szolgáltatások</t>
  </si>
  <si>
    <t>Jókai Mór Városi Könyvtár riasztó rendszer kiépítése</t>
  </si>
  <si>
    <t>086090 Egyéb szabadidős szolgáltatás</t>
  </si>
  <si>
    <t>Rendezvény terület megvilágításához mobil térvilágítási rendszer beszerzése</t>
  </si>
  <si>
    <t>Komáromi Szivárvány Óvoda Napraforgó csoportba  galéria építése</t>
  </si>
  <si>
    <t>Komáromi Kistáltos Óvoda Maci csoportba  beépített szekrények</t>
  </si>
  <si>
    <t>Komáromi Tóparti Óvodába mérleghinta</t>
  </si>
  <si>
    <t>Komáromi Tóparti Óvoda játéktároló faház az udvarra</t>
  </si>
  <si>
    <t>Komáromi Csillag Óvoda játéktároló faház az udvarra</t>
  </si>
  <si>
    <t>Komáromi Gesztenyés Óvoda játéktároló faház az udvarra</t>
  </si>
  <si>
    <t>Új felvonó létesítése</t>
  </si>
  <si>
    <t>Gondozási Központ kerítés bontás, új kerítés építés</t>
  </si>
  <si>
    <t>104031 Gyermekek bölcsődében és mini bölcsődében történő ellátása</t>
  </si>
  <si>
    <t>Aprótalpak Bölcsőde játéktároló faház az udvarra</t>
  </si>
  <si>
    <t>Zsebibaba Bölcsőde játszótér építés</t>
  </si>
  <si>
    <t>Zsebibaba Bölcsőde játszótéri eszközök</t>
  </si>
  <si>
    <t>Minivár Bölcsőde játéktároló faház az udvarra</t>
  </si>
  <si>
    <t>Aprótalpak Bölcsőde udvari gumitégla/gumiburkolat</t>
  </si>
  <si>
    <t>106010 Lakóingatlan szociális célú bérbeadása, üzemeltetése</t>
  </si>
  <si>
    <t>Korona utca 14. bérlakáshoz új víz bekötés</t>
  </si>
  <si>
    <t>Igmándi út 2. Társasház udvari nyílászárókra rács</t>
  </si>
  <si>
    <t>051030 Nem veszélyes (települési) hulladék vegyes (önlesztett) begyüjtése, szállítása, átrakása</t>
  </si>
  <si>
    <t>054020 Védett természeti területek és természeti értékek bemutatása, megőrzése és fenntartása</t>
  </si>
  <si>
    <t>Komáromi Szivárvány Óvoda levegőtisztító</t>
  </si>
  <si>
    <t>Komáromi Kistáltos Óvoda digitális fényképezőgép</t>
  </si>
  <si>
    <t>Komáromi Gesztenyés Óvoda földbe süllyesztett trambulin</t>
  </si>
  <si>
    <t>Komáromi Gesztenyés Óvoda interaktív tábla (5 db)</t>
  </si>
  <si>
    <t>Komáromi Gesztenyés Óvoda bejárati ajtó</t>
  </si>
  <si>
    <t>Komáromi Gesztenyés Óvoda szőnyegtisztító gép</t>
  </si>
  <si>
    <t>Komáromi Gesztenyés Óvoda szárító gép</t>
  </si>
  <si>
    <t>Komáromi Gesztenyés Óvoda 2 csoport bútorzatának részbeni cseréje, pótlása</t>
  </si>
  <si>
    <t>Komáromi Napsugár Óvoda árnyékoló tető</t>
  </si>
  <si>
    <t>Komáromi Napsugár Óvoda Katica csoportba bútor</t>
  </si>
  <si>
    <t>Komáromi Napsugár Óvoda Süni csoportba bútor</t>
  </si>
  <si>
    <t>Komáromi Tóparti Óvoda redőnyök</t>
  </si>
  <si>
    <t>Komáromi Szőnyi Színes Óvoda tornaszoba ablakára sötétítő árnyékoló rolók</t>
  </si>
  <si>
    <t>Komáromi Csillag Óvoda napvitorla</t>
  </si>
  <si>
    <t>Komáromi Csillag Óvoda árnyékoló, esővédő</t>
  </si>
  <si>
    <t>Komáromi Tám-Pont Család- és Gyermekjóléti Intézmény 4 db számítógép</t>
  </si>
  <si>
    <t>Komárom Város Egyesített Szociális Intézménye fedett kerékpártároló</t>
  </si>
  <si>
    <t>Jókai Mór Városi Könyvtár Mosó és szárítógép</t>
  </si>
  <si>
    <t xml:space="preserve">Komáromi Klapka György Múzeum 2 db Laptop/Számítógép </t>
  </si>
  <si>
    <t>Komáromi Klapka György Múzeum 2 db CorelDRAW Graphics Suite 2020</t>
  </si>
  <si>
    <t xml:space="preserve">Komáromi Klapka György Múzeum all in1 számítógép  </t>
  </si>
  <si>
    <t>Komáromi Klapka György Múzeum multifunkciós, színes, A3-as nyomtató</t>
  </si>
  <si>
    <t>Komáromi Klapka György Múzeum TV Kecskés-házba</t>
  </si>
  <si>
    <t>Komáromi Klapka György Múzeum háttértár (adatvédelem)</t>
  </si>
  <si>
    <t>Komáromi Klapka György Múzeum OZMO kamera</t>
  </si>
  <si>
    <t xml:space="preserve">Komáromi Klapka György Múzeum 3 db érintőképernyő </t>
  </si>
  <si>
    <t xml:space="preserve">Komáromi Klapka György Múzeum 2 db képernyő </t>
  </si>
  <si>
    <t xml:space="preserve">Komáromi Klapka György Múzeum 2 db mozgásérzékelős hangszóró </t>
  </si>
  <si>
    <t xml:space="preserve">Komáromi Klapka György Múzeum Stas cliprail képakasztó rendszer </t>
  </si>
  <si>
    <t xml:space="preserve">Komáromi Klapka György Múzeum kiállítási tárolók </t>
  </si>
  <si>
    <t xml:space="preserve">Komáromi Klapka György Múzeum kiállítási vitrinek </t>
  </si>
  <si>
    <t>Komáromi Klapka György Múzeum bútorok</t>
  </si>
  <si>
    <t>Komárom Város Egészségügyi Alapellátási Szolgálata 3 db turbina</t>
  </si>
  <si>
    <t>Komárom Város Egészségügyi Alapellátási Szolgálata 1 db hőlégsterilizáló</t>
  </si>
  <si>
    <t>Komárom Város Egészségügyi Alapellátási Szolgálata 1 db Endomotor apex lokátorral</t>
  </si>
  <si>
    <t>Önkormányzati fejlesztések 2022. pályázat önerő</t>
  </si>
  <si>
    <t>Fesztivál placc mérőszekrény</t>
  </si>
  <si>
    <t xml:space="preserve">Fenyves Táborba gázkazán </t>
  </si>
  <si>
    <t>084070 A fiatalok társadalmi integrációját segítő struktúra, szakmai szolgáltatások fejlesztése, működtetése</t>
  </si>
  <si>
    <t>OIP számítógépes pályázat önerő</t>
  </si>
  <si>
    <t>Gyermeknevelést támogató humán infrastruktúra fejlesztése -Komáromi Gesztenyés Óvoda bővítése támogatásból</t>
  </si>
  <si>
    <t>Önkormányzati épületek energetikai korszerűsításe (Komáromi Kistáltos, Komáromi Szőnyi Színes Óvoda) támogatásból</t>
  </si>
  <si>
    <t>107070 Menekültek, befogadottak, oltalmazottak ideiglenes ellátása és támogatása</t>
  </si>
  <si>
    <t>Berendezési tárgyak, egyéb eszközök</t>
  </si>
  <si>
    <t>Közútfejlesztések támogatásból</t>
  </si>
  <si>
    <t>Jókai Mór Városi Könyvtár felújítás az 5000 fő felette települések fejlesztési támogatásából</t>
  </si>
  <si>
    <t>Jókai Mór Városi Könyvtár felújítása az 5000 fő felette települések fejlesztési támogatásából önerő</t>
  </si>
  <si>
    <t>052020 Szennyvíz gyűjtése, tisztítása, elhelyezése</t>
  </si>
  <si>
    <t>Csapadékvíz elvezetés Guyon utca 2-4 előtt</t>
  </si>
  <si>
    <t>Csapadékvíz elvezetés Molaj garázssoron</t>
  </si>
  <si>
    <t>Lengyár területén riasztó felszerelés</t>
  </si>
  <si>
    <t>2076 és 2077/4 HRSZ ingatlan vásárlás</t>
  </si>
  <si>
    <t>052080 Szennyvízcsatorna építése, fenntartása, üzemeltetése</t>
  </si>
  <si>
    <t>Ipari park csapadékvíz elvezető rendszer összevont vízjogi fennmaradási és üzemeltetési terv</t>
  </si>
  <si>
    <t>Rüdiger tó vízjogi fennmaradási és üzemeltetési engedélyezési terv</t>
  </si>
  <si>
    <t>Ipari park bővítése és zajvédelmi feladatok megvalósítása önerő</t>
  </si>
  <si>
    <t>Samsung S22 mobiltelefon</t>
  </si>
  <si>
    <t>SKHU/1601/2.2.1 KN-KN IMPRO TRANS önerő</t>
  </si>
  <si>
    <t>Komárom 818/1/A/13 és 818/1/A/51 HRSZ ingatlan vásárlás</t>
  </si>
  <si>
    <t>Komárom 7103/11 hrsz-ú ingatlan</t>
  </si>
  <si>
    <t>Határór emléktábla</t>
  </si>
  <si>
    <t>096015 Gyermekétkeztetés köznevelési intézményben</t>
  </si>
  <si>
    <t>2 db Samsung S22 mobiltelefon</t>
  </si>
  <si>
    <t>Komáromi Szivárvány Óvoda galéria készítés</t>
  </si>
  <si>
    <t>Komáromi Kistáltos Óvoda játszótéri eszköz</t>
  </si>
  <si>
    <t>Komárom Város Egyesített Szociális Intézménye mosogatógép</t>
  </si>
  <si>
    <t>Komáromi Klapka György Múzeum sátor</t>
  </si>
  <si>
    <t>Komáromi Klapka György Múzeum fémkereső gép</t>
  </si>
  <si>
    <t>Teljesítés</t>
  </si>
  <si>
    <t>Teljesítés %-a</t>
  </si>
  <si>
    <t>Komárom Város 2022. évi beruházásai feladatonként (ÁFÁ-val)</t>
  </si>
  <si>
    <t>10/2023. (V.31.) önk rendelet mód. 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</si>
</sst>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Ft&quot;_-;\-* #,##0.00\ &quot;Ft&quot;_-;_-* &quot;-&quot;??\ &quot;Ft&quot;_-;_-@_-"/>
  </numFmts>
  <fonts count="15" x14ac:knownFonts="1">
    <font>
      <sz val="10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u/>
      <sz val="8"/>
      <name val="Arial CE"/>
      <charset val="238"/>
    </font>
    <font>
      <b/>
      <sz val="9"/>
      <name val="Arial CE"/>
      <charset val="238"/>
    </font>
    <font>
      <b/>
      <u/>
      <sz val="8"/>
      <name val="Arial CE"/>
      <charset val="238"/>
    </font>
    <font>
      <b/>
      <u/>
      <sz val="10"/>
      <name val="Arial CE"/>
      <charset val="238"/>
    </font>
    <font>
      <b/>
      <sz val="10"/>
      <name val="Arial"/>
      <family val="2"/>
      <charset val="238"/>
    </font>
    <font>
      <b/>
      <sz val="10"/>
      <name val="Times New Roman CE"/>
      <family val="1"/>
      <charset val="238"/>
    </font>
    <font>
      <sz val="10"/>
      <name val="Arial"/>
      <family val="2"/>
      <charset val="238"/>
    </font>
    <font>
      <b/>
      <sz val="10"/>
      <name val="Times New Roman"/>
      <family val="1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sz val="1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gray06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gray0625">
        <bgColor theme="0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0" fillId="0" borderId="0"/>
    <xf numFmtId="44" fontId="12" fillId="0" borderId="0" applyFont="0" applyFill="0" applyBorder="0" applyAlignment="0" applyProtection="0"/>
  </cellStyleXfs>
  <cellXfs count="57">
    <xf numFmtId="0" fontId="0" fillId="0" borderId="0" xfId="0"/>
    <xf numFmtId="49" fontId="0" fillId="0" borderId="0" xfId="0" applyNumberFormat="1"/>
    <xf numFmtId="49" fontId="2" fillId="0" borderId="1" xfId="0" applyNumberFormat="1" applyFont="1" applyBorder="1"/>
    <xf numFmtId="3" fontId="2" fillId="0" borderId="1" xfId="0" applyNumberFormat="1" applyFont="1" applyBorder="1"/>
    <xf numFmtId="49" fontId="3" fillId="0" borderId="1" xfId="0" applyNumberFormat="1" applyFont="1" applyBorder="1"/>
    <xf numFmtId="3" fontId="3" fillId="0" borderId="1" xfId="0" applyNumberFormat="1" applyFont="1" applyBorder="1"/>
    <xf numFmtId="49" fontId="4" fillId="0" borderId="1" xfId="0" applyNumberFormat="1" applyFont="1" applyBorder="1"/>
    <xf numFmtId="0" fontId="0" fillId="0" borderId="0" xfId="0" applyAlignment="1">
      <alignment horizontal="right"/>
    </xf>
    <xf numFmtId="0" fontId="7" fillId="2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/>
    <xf numFmtId="3" fontId="5" fillId="2" borderId="1" xfId="0" applyNumberFormat="1" applyFont="1" applyFill="1" applyBorder="1" applyAlignment="1">
      <alignment horizontal="right" vertical="center" wrapText="1"/>
    </xf>
    <xf numFmtId="2" fontId="7" fillId="3" borderId="1" xfId="0" applyNumberFormat="1" applyFont="1" applyFill="1" applyBorder="1" applyAlignment="1">
      <alignment horizontal="left" vertical="center" wrapText="1"/>
    </xf>
    <xf numFmtId="2" fontId="5" fillId="3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49" fontId="6" fillId="0" borderId="1" xfId="0" applyNumberFormat="1" applyFont="1" applyBorder="1"/>
    <xf numFmtId="3" fontId="3" fillId="3" borderId="1" xfId="0" applyNumberFormat="1" applyFont="1" applyFill="1" applyBorder="1" applyAlignment="1">
      <alignment horizontal="right" vertical="center" wrapText="1"/>
    </xf>
    <xf numFmtId="3" fontId="2" fillId="3" borderId="1" xfId="0" applyNumberFormat="1" applyFont="1" applyFill="1" applyBorder="1" applyAlignment="1">
      <alignment horizontal="right" vertical="center" wrapText="1"/>
    </xf>
    <xf numFmtId="3" fontId="3" fillId="4" borderId="1" xfId="0" applyNumberFormat="1" applyFont="1" applyFill="1" applyBorder="1" applyAlignment="1">
      <alignment horizontal="right" vertical="center" wrapText="1"/>
    </xf>
    <xf numFmtId="3" fontId="3" fillId="4" borderId="1" xfId="0" applyNumberFormat="1" applyFont="1" applyFill="1" applyBorder="1"/>
    <xf numFmtId="49" fontId="3" fillId="4" borderId="1" xfId="0" applyNumberFormat="1" applyFont="1" applyFill="1" applyBorder="1"/>
    <xf numFmtId="0" fontId="3" fillId="0" borderId="0" xfId="0" applyFont="1"/>
    <xf numFmtId="3" fontId="3" fillId="0" borderId="0" xfId="0" applyNumberFormat="1" applyFont="1"/>
    <xf numFmtId="0" fontId="1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3" fontId="2" fillId="4" borderId="1" xfId="0" applyNumberFormat="1" applyFont="1" applyFill="1" applyBorder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/>
    <xf numFmtId="3" fontId="0" fillId="0" borderId="0" xfId="0" applyNumberFormat="1"/>
    <xf numFmtId="0" fontId="8" fillId="0" borderId="1" xfId="0" applyFont="1" applyBorder="1" applyAlignment="1">
      <alignment horizontal="center" vertical="center" wrapText="1"/>
    </xf>
    <xf numFmtId="3" fontId="3" fillId="4" borderId="1" xfId="0" applyNumberFormat="1" applyFont="1" applyFill="1" applyBorder="1" applyAlignment="1">
      <alignment wrapText="1"/>
    </xf>
    <xf numFmtId="44" fontId="3" fillId="4" borderId="1" xfId="2" applyFont="1" applyFill="1" applyBorder="1"/>
    <xf numFmtId="3" fontId="2" fillId="4" borderId="1" xfId="0" applyNumberFormat="1" applyFont="1" applyFill="1" applyBorder="1" applyAlignment="1">
      <alignment horizontal="right" vertical="center" wrapText="1"/>
    </xf>
    <xf numFmtId="49" fontId="2" fillId="4" borderId="1" xfId="0" applyNumberFormat="1" applyFont="1" applyFill="1" applyBorder="1"/>
    <xf numFmtId="3" fontId="2" fillId="5" borderId="1" xfId="0" applyNumberFormat="1" applyFont="1" applyFill="1" applyBorder="1"/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/>
    <xf numFmtId="3" fontId="3" fillId="3" borderId="3" xfId="0" applyNumberFormat="1" applyFont="1" applyFill="1" applyBorder="1" applyAlignment="1">
      <alignment horizontal="right" vertical="center" wrapText="1"/>
    </xf>
    <xf numFmtId="0" fontId="0" fillId="0" borderId="1" xfId="0" applyBorder="1"/>
    <xf numFmtId="0" fontId="9" fillId="0" borderId="2" xfId="0" applyFont="1" applyBorder="1" applyAlignment="1">
      <alignment horizontal="center" vertical="center" wrapText="1"/>
    </xf>
    <xf numFmtId="49" fontId="3" fillId="4" borderId="4" xfId="0" applyNumberFormat="1" applyFont="1" applyFill="1" applyBorder="1"/>
    <xf numFmtId="0" fontId="14" fillId="0" borderId="1" xfId="1" applyFont="1" applyBorder="1" applyAlignment="1">
      <alignment wrapText="1"/>
    </xf>
    <xf numFmtId="3" fontId="3" fillId="0" borderId="1" xfId="0" applyNumberFormat="1" applyFont="1" applyBorder="1" applyAlignment="1">
      <alignment horizontal="right" vertical="center" wrapText="1"/>
    </xf>
    <xf numFmtId="3" fontId="3" fillId="0" borderId="3" xfId="0" applyNumberFormat="1" applyFont="1" applyBorder="1" applyAlignment="1">
      <alignment horizontal="right" vertical="center" wrapText="1"/>
    </xf>
    <xf numFmtId="3" fontId="3" fillId="4" borderId="3" xfId="0" applyNumberFormat="1" applyFont="1" applyFill="1" applyBorder="1" applyAlignment="1">
      <alignment horizontal="right" vertical="center" wrapText="1"/>
    </xf>
    <xf numFmtId="10" fontId="0" fillId="0" borderId="1" xfId="0" applyNumberFormat="1" applyBorder="1"/>
    <xf numFmtId="10" fontId="3" fillId="0" borderId="1" xfId="0" applyNumberFormat="1" applyFont="1" applyBorder="1"/>
    <xf numFmtId="3" fontId="11" fillId="0" borderId="5" xfId="1" applyNumberFormat="1" applyFont="1" applyBorder="1" applyAlignment="1">
      <alignment horizontal="center" vertical="center" wrapText="1"/>
    </xf>
    <xf numFmtId="3" fontId="11" fillId="0" borderId="2" xfId="1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3" fontId="11" fillId="0" borderId="1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3">
    <cellStyle name="Normál" xfId="0" builtinId="0"/>
    <cellStyle name="Normál_Beruh.felú-átadott-átvett" xfId="1" xr:uid="{A7E96BB3-2561-4E3D-9B49-72232092B9E9}"/>
    <cellStyle name="Pénznem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64"/>
  <sheetViews>
    <sheetView tabSelected="1" zoomScaleNormal="100" zoomScaleSheetLayoutView="100" workbookViewId="0">
      <pane ySplit="7" topLeftCell="A8" activePane="bottomLeft" state="frozen"/>
      <selection pane="bottomLeft" activeCell="L141" sqref="L141"/>
    </sheetView>
  </sheetViews>
  <sheetFormatPr defaultRowHeight="12.75" x14ac:dyDescent="0.2"/>
  <cols>
    <col min="1" max="1" width="83.140625" customWidth="1"/>
    <col min="2" max="3" width="10.7109375" customWidth="1"/>
    <col min="4" max="4" width="11.85546875" customWidth="1"/>
    <col min="5" max="5" width="9.85546875" bestFit="1" customWidth="1"/>
    <col min="6" max="6" width="9.28515625" customWidth="1"/>
    <col min="7" max="8" width="9.85546875" bestFit="1" customWidth="1"/>
    <col min="10" max="10" width="9.85546875" bestFit="1" customWidth="1"/>
    <col min="11" max="11" width="8.7109375" bestFit="1" customWidth="1"/>
    <col min="14" max="14" width="10.140625" bestFit="1" customWidth="1"/>
  </cols>
  <sheetData>
    <row r="1" spans="1:15" ht="11.25" customHeight="1" x14ac:dyDescent="0.2">
      <c r="B1" s="21"/>
      <c r="C1" s="21"/>
      <c r="D1" s="21"/>
      <c r="E1" s="21"/>
      <c r="F1" s="21"/>
      <c r="G1" s="21"/>
      <c r="J1" s="51" t="s">
        <v>27</v>
      </c>
      <c r="K1" s="51"/>
    </row>
    <row r="2" spans="1:15" ht="12" customHeight="1" x14ac:dyDescent="0.2">
      <c r="A2" s="52" t="s">
        <v>192</v>
      </c>
      <c r="B2" s="52"/>
      <c r="C2" s="52"/>
      <c r="D2" s="52"/>
      <c r="E2" s="52"/>
      <c r="F2" s="52"/>
      <c r="G2" s="52"/>
      <c r="H2" s="52"/>
      <c r="I2" s="52"/>
      <c r="J2" s="52"/>
      <c r="K2" s="52"/>
    </row>
    <row r="3" spans="1:15" ht="12" customHeight="1" x14ac:dyDescent="0.2">
      <c r="A3" s="14"/>
      <c r="C3" s="56"/>
      <c r="D3" s="56"/>
      <c r="E3" s="27"/>
      <c r="F3" s="27"/>
      <c r="G3" s="27"/>
    </row>
    <row r="4" spans="1:15" ht="12" customHeight="1" x14ac:dyDescent="0.2">
      <c r="A4" s="13"/>
      <c r="C4" s="56"/>
      <c r="D4" s="56"/>
      <c r="E4" s="27"/>
      <c r="F4" s="27"/>
      <c r="G4" s="27"/>
    </row>
    <row r="5" spans="1:15" x14ac:dyDescent="0.2">
      <c r="K5" s="7" t="s">
        <v>5</v>
      </c>
    </row>
    <row r="6" spans="1:15" ht="27.75" customHeight="1" x14ac:dyDescent="0.2">
      <c r="A6" s="53" t="s">
        <v>0</v>
      </c>
      <c r="B6" s="54" t="s">
        <v>56</v>
      </c>
      <c r="C6" s="54"/>
      <c r="D6" s="54"/>
      <c r="E6" s="55" t="s">
        <v>193</v>
      </c>
      <c r="F6" s="55"/>
      <c r="G6" s="55"/>
      <c r="H6" s="55" t="s">
        <v>190</v>
      </c>
      <c r="I6" s="55"/>
      <c r="J6" s="55"/>
      <c r="K6" s="49" t="s">
        <v>191</v>
      </c>
    </row>
    <row r="7" spans="1:15" ht="42.75" customHeight="1" x14ac:dyDescent="0.2">
      <c r="A7" s="53"/>
      <c r="B7" s="25" t="s">
        <v>3</v>
      </c>
      <c r="C7" s="25" t="s">
        <v>4</v>
      </c>
      <c r="D7" s="25" t="s">
        <v>32</v>
      </c>
      <c r="E7" s="25" t="s">
        <v>3</v>
      </c>
      <c r="F7" s="25" t="s">
        <v>4</v>
      </c>
      <c r="G7" s="25" t="s">
        <v>33</v>
      </c>
      <c r="H7" s="25" t="s">
        <v>3</v>
      </c>
      <c r="I7" s="25" t="s">
        <v>4</v>
      </c>
      <c r="J7" s="25" t="s">
        <v>33</v>
      </c>
      <c r="K7" s="50"/>
    </row>
    <row r="8" spans="1:15" ht="11.25" customHeight="1" x14ac:dyDescent="0.2">
      <c r="A8" s="23"/>
      <c r="B8" s="24"/>
      <c r="C8" s="24"/>
      <c r="D8" s="24"/>
      <c r="E8" s="24"/>
      <c r="F8" s="24"/>
      <c r="G8" s="24"/>
      <c r="H8" s="24"/>
      <c r="I8" s="24"/>
      <c r="J8" s="24"/>
      <c r="K8" s="47"/>
    </row>
    <row r="9" spans="1:15" ht="15" customHeight="1" x14ac:dyDescent="0.2">
      <c r="A9" s="8" t="s">
        <v>9</v>
      </c>
      <c r="B9" s="10">
        <f t="shared" ref="B9:I9" si="0">SUM(B11,B38,B43,B55,B58,B65,B69,B72,B80,B83,B92,B97,B100,B103,B106,B109,B112,B115,B119,B130,B133,B136,B139,B146,B150,B153)</f>
        <v>10567864</v>
      </c>
      <c r="C9" s="10">
        <f t="shared" si="0"/>
        <v>21950</v>
      </c>
      <c r="D9" s="10">
        <f t="shared" si="0"/>
        <v>10589814</v>
      </c>
      <c r="E9" s="10">
        <f t="shared" si="0"/>
        <v>10687958</v>
      </c>
      <c r="F9" s="10">
        <f t="shared" si="0"/>
        <v>5507</v>
      </c>
      <c r="G9" s="10">
        <f t="shared" si="0"/>
        <v>10693465</v>
      </c>
      <c r="H9" s="10">
        <f t="shared" si="0"/>
        <v>6939832</v>
      </c>
      <c r="I9" s="10">
        <f t="shared" si="0"/>
        <v>4588</v>
      </c>
      <c r="J9" s="10">
        <f>SUM(J11,J38,J43,J55,J58,J65,J69,J72,J80,J83,J92,J97,J100,J103,J106,J109,J112,J115,J119,J130,J133,J136,J139,J146,J150,J153)</f>
        <v>6944420</v>
      </c>
      <c r="K9" s="48">
        <f>SUM(J9/G9)</f>
        <v>0.64940783927379941</v>
      </c>
      <c r="L9" s="22"/>
      <c r="M9" s="22"/>
      <c r="O9" s="30"/>
    </row>
    <row r="10" spans="1:15" ht="12.75" customHeight="1" x14ac:dyDescent="0.2">
      <c r="A10" s="11"/>
      <c r="B10" s="12"/>
      <c r="C10" s="12"/>
      <c r="D10" s="12"/>
      <c r="E10" s="12"/>
      <c r="F10" s="12"/>
      <c r="G10" s="12"/>
      <c r="H10" s="12"/>
      <c r="I10" s="12"/>
      <c r="J10" s="12"/>
      <c r="K10" s="48"/>
      <c r="O10" s="30"/>
    </row>
    <row r="11" spans="1:15" ht="12.75" customHeight="1" x14ac:dyDescent="0.2">
      <c r="A11" s="2" t="s">
        <v>28</v>
      </c>
      <c r="B11" s="17">
        <f>SUM(B12:B36)</f>
        <v>8776222</v>
      </c>
      <c r="C11" s="17">
        <f t="shared" ref="C11:I11" si="1">SUM(C12:C36)</f>
        <v>0</v>
      </c>
      <c r="D11" s="17">
        <f t="shared" si="1"/>
        <v>8776222</v>
      </c>
      <c r="E11" s="17">
        <f t="shared" si="1"/>
        <v>9353043</v>
      </c>
      <c r="F11" s="17">
        <f t="shared" si="1"/>
        <v>0</v>
      </c>
      <c r="G11" s="17">
        <f t="shared" si="1"/>
        <v>9353043</v>
      </c>
      <c r="H11" s="17">
        <f t="shared" si="1"/>
        <v>6757740</v>
      </c>
      <c r="I11" s="17">
        <f t="shared" si="1"/>
        <v>0</v>
      </c>
      <c r="J11" s="17">
        <f>SUM(J12:J36)</f>
        <v>6757740</v>
      </c>
      <c r="K11" s="48">
        <f t="shared" ref="K11:K72" si="2">SUM(J11/G11)</f>
        <v>0.72251779447608655</v>
      </c>
      <c r="M11" s="30"/>
      <c r="O11" s="30"/>
    </row>
    <row r="12" spans="1:15" ht="12.75" customHeight="1" x14ac:dyDescent="0.2">
      <c r="A12" s="4" t="s">
        <v>37</v>
      </c>
      <c r="B12" s="16">
        <v>678910</v>
      </c>
      <c r="C12" s="16"/>
      <c r="D12" s="16">
        <f t="shared" ref="D12:D28" si="3">SUM(B12:C12)</f>
        <v>678910</v>
      </c>
      <c r="E12" s="16">
        <v>678605</v>
      </c>
      <c r="F12" s="16"/>
      <c r="G12" s="16">
        <f t="shared" ref="G12:G36" si="4">SUM(E12:F12)</f>
        <v>678605</v>
      </c>
      <c r="H12" s="16">
        <v>4654</v>
      </c>
      <c r="I12" s="16"/>
      <c r="J12" s="16">
        <f t="shared" ref="J12:J81" si="5">SUM(H12:I12)</f>
        <v>4654</v>
      </c>
      <c r="K12" s="48">
        <f t="shared" si="2"/>
        <v>6.8581870160107864E-3</v>
      </c>
    </row>
    <row r="13" spans="1:15" ht="12.75" customHeight="1" x14ac:dyDescent="0.2">
      <c r="A13" s="4" t="s">
        <v>177</v>
      </c>
      <c r="B13" s="16"/>
      <c r="C13" s="16"/>
      <c r="D13" s="16"/>
      <c r="E13" s="16">
        <v>2410</v>
      </c>
      <c r="F13" s="16"/>
      <c r="G13" s="16">
        <f t="shared" si="4"/>
        <v>2410</v>
      </c>
      <c r="H13" s="16"/>
      <c r="I13" s="16"/>
      <c r="J13" s="16">
        <f t="shared" si="5"/>
        <v>0</v>
      </c>
      <c r="K13" s="48">
        <f t="shared" si="2"/>
        <v>0</v>
      </c>
    </row>
    <row r="14" spans="1:15" ht="12.75" customHeight="1" x14ac:dyDescent="0.2">
      <c r="A14" s="4" t="s">
        <v>35</v>
      </c>
      <c r="B14" s="16">
        <v>126188</v>
      </c>
      <c r="C14" s="16"/>
      <c r="D14" s="16">
        <f t="shared" si="3"/>
        <v>126188</v>
      </c>
      <c r="E14" s="16">
        <v>126188</v>
      </c>
      <c r="F14" s="16"/>
      <c r="G14" s="16">
        <f t="shared" si="4"/>
        <v>126188</v>
      </c>
      <c r="H14" s="16"/>
      <c r="I14" s="16"/>
      <c r="J14" s="16">
        <f t="shared" si="5"/>
        <v>0</v>
      </c>
      <c r="K14" s="48">
        <f t="shared" si="2"/>
        <v>0</v>
      </c>
    </row>
    <row r="15" spans="1:15" ht="12.75" customHeight="1" x14ac:dyDescent="0.2">
      <c r="A15" s="4" t="s">
        <v>38</v>
      </c>
      <c r="B15" s="16">
        <v>7480009</v>
      </c>
      <c r="C15" s="16"/>
      <c r="D15" s="16">
        <f t="shared" si="3"/>
        <v>7480009</v>
      </c>
      <c r="E15" s="16">
        <v>7480009</v>
      </c>
      <c r="F15" s="16"/>
      <c r="G15" s="16">
        <f t="shared" si="4"/>
        <v>7480009</v>
      </c>
      <c r="H15" s="16">
        <v>6352658</v>
      </c>
      <c r="I15" s="16"/>
      <c r="J15" s="16">
        <f t="shared" si="5"/>
        <v>6352658</v>
      </c>
      <c r="K15" s="48">
        <f t="shared" si="2"/>
        <v>0.84928480701025899</v>
      </c>
    </row>
    <row r="16" spans="1:15" ht="12.75" customHeight="1" x14ac:dyDescent="0.2">
      <c r="A16" s="4" t="s">
        <v>57</v>
      </c>
      <c r="B16" s="16">
        <v>25000</v>
      </c>
      <c r="C16" s="16"/>
      <c r="D16" s="16">
        <f t="shared" si="3"/>
        <v>25000</v>
      </c>
      <c r="E16" s="16">
        <v>25000</v>
      </c>
      <c r="F16" s="16"/>
      <c r="G16" s="16">
        <f t="shared" si="4"/>
        <v>25000</v>
      </c>
      <c r="H16" s="16">
        <v>25000</v>
      </c>
      <c r="I16" s="16"/>
      <c r="J16" s="16">
        <f t="shared" si="5"/>
        <v>25000</v>
      </c>
      <c r="K16" s="48">
        <f t="shared" si="2"/>
        <v>1</v>
      </c>
    </row>
    <row r="17" spans="1:11" ht="12.75" customHeight="1" x14ac:dyDescent="0.2">
      <c r="A17" s="4" t="s">
        <v>58</v>
      </c>
      <c r="B17" s="16">
        <v>25292</v>
      </c>
      <c r="C17" s="16"/>
      <c r="D17" s="16">
        <f t="shared" si="3"/>
        <v>25292</v>
      </c>
      <c r="E17" s="16">
        <v>146</v>
      </c>
      <c r="F17" s="16"/>
      <c r="G17" s="16">
        <f t="shared" si="4"/>
        <v>146</v>
      </c>
      <c r="H17" s="16">
        <v>146</v>
      </c>
      <c r="I17" s="16"/>
      <c r="J17" s="16">
        <f t="shared" si="5"/>
        <v>146</v>
      </c>
      <c r="K17" s="48">
        <f t="shared" si="2"/>
        <v>1</v>
      </c>
    </row>
    <row r="18" spans="1:11" ht="12.75" customHeight="1" x14ac:dyDescent="0.2">
      <c r="A18" s="4" t="s">
        <v>59</v>
      </c>
      <c r="B18" s="16">
        <v>10160</v>
      </c>
      <c r="C18" s="16"/>
      <c r="D18" s="16">
        <f t="shared" si="3"/>
        <v>10160</v>
      </c>
      <c r="E18" s="16">
        <v>10160</v>
      </c>
      <c r="F18" s="16"/>
      <c r="G18" s="16">
        <f t="shared" si="4"/>
        <v>10160</v>
      </c>
      <c r="H18" s="16">
        <v>10160</v>
      </c>
      <c r="I18" s="16"/>
      <c r="J18" s="16">
        <f t="shared" si="5"/>
        <v>10160</v>
      </c>
      <c r="K18" s="48">
        <f t="shared" si="2"/>
        <v>1</v>
      </c>
    </row>
    <row r="19" spans="1:11" ht="12.75" customHeight="1" x14ac:dyDescent="0.2">
      <c r="A19" s="4" t="s">
        <v>39</v>
      </c>
      <c r="B19" s="16">
        <v>848</v>
      </c>
      <c r="C19" s="16"/>
      <c r="D19" s="16">
        <f t="shared" si="3"/>
        <v>848</v>
      </c>
      <c r="E19" s="16">
        <v>848</v>
      </c>
      <c r="F19" s="16"/>
      <c r="G19" s="16">
        <f t="shared" si="4"/>
        <v>848</v>
      </c>
      <c r="H19" s="16"/>
      <c r="I19" s="16"/>
      <c r="J19" s="16">
        <f t="shared" si="5"/>
        <v>0</v>
      </c>
      <c r="K19" s="48">
        <f t="shared" si="2"/>
        <v>0</v>
      </c>
    </row>
    <row r="20" spans="1:11" ht="12.75" customHeight="1" x14ac:dyDescent="0.2">
      <c r="A20" s="4" t="s">
        <v>40</v>
      </c>
      <c r="B20" s="16">
        <v>17915</v>
      </c>
      <c r="C20" s="16"/>
      <c r="D20" s="16">
        <f t="shared" si="3"/>
        <v>17915</v>
      </c>
      <c r="E20" s="16">
        <v>17915</v>
      </c>
      <c r="F20" s="16"/>
      <c r="G20" s="16">
        <f t="shared" si="4"/>
        <v>17915</v>
      </c>
      <c r="H20" s="16">
        <v>14159</v>
      </c>
      <c r="I20" s="16"/>
      <c r="J20" s="16">
        <f t="shared" si="5"/>
        <v>14159</v>
      </c>
      <c r="K20" s="48">
        <f t="shared" si="2"/>
        <v>0.79034328774769746</v>
      </c>
    </row>
    <row r="21" spans="1:11" ht="12.75" customHeight="1" x14ac:dyDescent="0.2">
      <c r="A21" s="4" t="s">
        <v>60</v>
      </c>
      <c r="B21" s="16">
        <v>14000</v>
      </c>
      <c r="C21" s="16"/>
      <c r="D21" s="16">
        <f t="shared" si="3"/>
        <v>14000</v>
      </c>
      <c r="E21" s="16">
        <v>17757</v>
      </c>
      <c r="F21" s="16"/>
      <c r="G21" s="16">
        <f t="shared" si="4"/>
        <v>17757</v>
      </c>
      <c r="H21" s="16">
        <v>17757</v>
      </c>
      <c r="I21" s="16"/>
      <c r="J21" s="16">
        <f t="shared" si="5"/>
        <v>17757</v>
      </c>
      <c r="K21" s="48">
        <f t="shared" si="2"/>
        <v>1</v>
      </c>
    </row>
    <row r="22" spans="1:11" ht="12.75" customHeight="1" x14ac:dyDescent="0.2">
      <c r="A22" s="5" t="s">
        <v>61</v>
      </c>
      <c r="B22" s="5">
        <v>142494</v>
      </c>
      <c r="C22" s="5"/>
      <c r="D22" s="32">
        <f t="shared" si="3"/>
        <v>142494</v>
      </c>
      <c r="E22" s="5">
        <v>142494</v>
      </c>
      <c r="F22" s="5"/>
      <c r="G22" s="32">
        <f t="shared" si="4"/>
        <v>142494</v>
      </c>
      <c r="H22" s="16">
        <v>142494</v>
      </c>
      <c r="I22" s="16"/>
      <c r="J22" s="16">
        <f t="shared" si="5"/>
        <v>142494</v>
      </c>
      <c r="K22" s="48">
        <f t="shared" si="2"/>
        <v>1</v>
      </c>
    </row>
    <row r="23" spans="1:11" ht="12.75" customHeight="1" x14ac:dyDescent="0.2">
      <c r="A23" s="5" t="s">
        <v>62</v>
      </c>
      <c r="B23" s="5">
        <v>16155</v>
      </c>
      <c r="C23" s="5"/>
      <c r="D23" s="32">
        <f t="shared" si="3"/>
        <v>16155</v>
      </c>
      <c r="E23" s="5">
        <v>15516</v>
      </c>
      <c r="F23" s="5"/>
      <c r="G23" s="32">
        <f t="shared" si="4"/>
        <v>15516</v>
      </c>
      <c r="H23" s="16">
        <v>15516</v>
      </c>
      <c r="I23" s="16"/>
      <c r="J23" s="16">
        <f t="shared" si="5"/>
        <v>15516</v>
      </c>
      <c r="K23" s="48">
        <f t="shared" si="2"/>
        <v>1</v>
      </c>
    </row>
    <row r="24" spans="1:11" ht="12.75" customHeight="1" x14ac:dyDescent="0.2">
      <c r="A24" s="19" t="s">
        <v>63</v>
      </c>
      <c r="B24" s="18">
        <v>5000</v>
      </c>
      <c r="C24" s="18"/>
      <c r="D24" s="19">
        <f t="shared" si="3"/>
        <v>5000</v>
      </c>
      <c r="E24" s="18">
        <v>5000</v>
      </c>
      <c r="F24" s="18"/>
      <c r="G24" s="19">
        <f t="shared" si="4"/>
        <v>5000</v>
      </c>
      <c r="H24" s="16"/>
      <c r="I24" s="16"/>
      <c r="J24" s="16">
        <f t="shared" si="5"/>
        <v>0</v>
      </c>
      <c r="K24" s="48">
        <f t="shared" si="2"/>
        <v>0</v>
      </c>
    </row>
    <row r="25" spans="1:11" ht="12.75" customHeight="1" x14ac:dyDescent="0.2">
      <c r="A25" s="33" t="s">
        <v>64</v>
      </c>
      <c r="B25" s="18">
        <v>11373</v>
      </c>
      <c r="C25" s="18"/>
      <c r="D25" s="18">
        <f t="shared" si="3"/>
        <v>11373</v>
      </c>
      <c r="E25" s="18">
        <v>20605</v>
      </c>
      <c r="F25" s="18"/>
      <c r="G25" s="18">
        <f t="shared" si="4"/>
        <v>20605</v>
      </c>
      <c r="H25" s="16">
        <v>20605</v>
      </c>
      <c r="I25" s="16"/>
      <c r="J25" s="16">
        <f t="shared" si="5"/>
        <v>20605</v>
      </c>
      <c r="K25" s="48">
        <f t="shared" si="2"/>
        <v>1</v>
      </c>
    </row>
    <row r="26" spans="1:11" ht="12.75" customHeight="1" x14ac:dyDescent="0.2">
      <c r="A26" s="19" t="s">
        <v>65</v>
      </c>
      <c r="B26" s="18">
        <v>125913</v>
      </c>
      <c r="C26" s="18"/>
      <c r="D26" s="19">
        <f t="shared" si="3"/>
        <v>125913</v>
      </c>
      <c r="E26" s="18">
        <v>113151</v>
      </c>
      <c r="F26" s="18"/>
      <c r="G26" s="19">
        <f t="shared" si="4"/>
        <v>113151</v>
      </c>
      <c r="H26" s="16"/>
      <c r="I26" s="16"/>
      <c r="J26" s="16">
        <f t="shared" si="5"/>
        <v>0</v>
      </c>
      <c r="K26" s="48">
        <f t="shared" si="2"/>
        <v>0</v>
      </c>
    </row>
    <row r="27" spans="1:11" ht="12.75" customHeight="1" x14ac:dyDescent="0.2">
      <c r="A27" s="19" t="s">
        <v>66</v>
      </c>
      <c r="B27" s="18">
        <v>6235</v>
      </c>
      <c r="C27" s="18"/>
      <c r="D27" s="19">
        <f t="shared" si="3"/>
        <v>6235</v>
      </c>
      <c r="E27" s="18">
        <v>6235</v>
      </c>
      <c r="F27" s="18"/>
      <c r="G27" s="19">
        <f t="shared" si="4"/>
        <v>6235</v>
      </c>
      <c r="H27" s="16"/>
      <c r="I27" s="16"/>
      <c r="J27" s="16">
        <f t="shared" si="5"/>
        <v>0</v>
      </c>
      <c r="K27" s="48">
        <f t="shared" si="2"/>
        <v>0</v>
      </c>
    </row>
    <row r="28" spans="1:11" ht="12.75" customHeight="1" x14ac:dyDescent="0.2">
      <c r="A28" s="19" t="s">
        <v>67</v>
      </c>
      <c r="B28" s="18">
        <v>90730</v>
      </c>
      <c r="C28" s="18"/>
      <c r="D28" s="19">
        <f t="shared" si="3"/>
        <v>90730</v>
      </c>
      <c r="E28" s="18">
        <v>93760</v>
      </c>
      <c r="F28" s="18"/>
      <c r="G28" s="19">
        <f t="shared" si="4"/>
        <v>93760</v>
      </c>
      <c r="H28" s="16">
        <v>93760</v>
      </c>
      <c r="I28" s="16"/>
      <c r="J28" s="16">
        <f t="shared" si="5"/>
        <v>93760</v>
      </c>
      <c r="K28" s="48">
        <f t="shared" si="2"/>
        <v>1</v>
      </c>
    </row>
    <row r="29" spans="1:11" ht="12.75" customHeight="1" x14ac:dyDescent="0.2">
      <c r="A29" s="19" t="s">
        <v>157</v>
      </c>
      <c r="B29" s="18"/>
      <c r="C29" s="18"/>
      <c r="D29" s="19"/>
      <c r="E29" s="18">
        <v>2515</v>
      </c>
      <c r="F29" s="18"/>
      <c r="G29" s="19">
        <f t="shared" si="4"/>
        <v>2515</v>
      </c>
      <c r="H29" s="16">
        <v>2515</v>
      </c>
      <c r="I29" s="16"/>
      <c r="J29" s="16">
        <f t="shared" si="5"/>
        <v>2515</v>
      </c>
      <c r="K29" s="48">
        <f t="shared" si="2"/>
        <v>1</v>
      </c>
    </row>
    <row r="30" spans="1:11" ht="12.75" customHeight="1" x14ac:dyDescent="0.2">
      <c r="A30" s="19" t="s">
        <v>161</v>
      </c>
      <c r="B30" s="18"/>
      <c r="C30" s="18"/>
      <c r="D30" s="19"/>
      <c r="E30" s="18">
        <v>1471</v>
      </c>
      <c r="F30" s="18"/>
      <c r="G30" s="19">
        <f t="shared" si="4"/>
        <v>1471</v>
      </c>
      <c r="H30" s="16">
        <v>1471</v>
      </c>
      <c r="I30" s="16"/>
      <c r="J30" s="16">
        <f t="shared" si="5"/>
        <v>1471</v>
      </c>
      <c r="K30" s="48">
        <f t="shared" si="2"/>
        <v>1</v>
      </c>
    </row>
    <row r="31" spans="1:11" ht="12.75" customHeight="1" x14ac:dyDescent="0.2">
      <c r="A31" s="19" t="s">
        <v>162</v>
      </c>
      <c r="B31" s="18"/>
      <c r="C31" s="18"/>
      <c r="D31" s="19"/>
      <c r="E31" s="18">
        <v>470950</v>
      </c>
      <c r="F31" s="18"/>
      <c r="G31" s="19">
        <f t="shared" si="4"/>
        <v>470950</v>
      </c>
      <c r="H31" s="16">
        <v>7838</v>
      </c>
      <c r="I31" s="16"/>
      <c r="J31" s="16">
        <f t="shared" si="5"/>
        <v>7838</v>
      </c>
      <c r="K31" s="48">
        <f t="shared" si="2"/>
        <v>1.6642955727784264E-2</v>
      </c>
    </row>
    <row r="32" spans="1:11" ht="12.75" customHeight="1" x14ac:dyDescent="0.2">
      <c r="A32" s="19" t="s">
        <v>163</v>
      </c>
      <c r="B32" s="18"/>
      <c r="C32" s="18"/>
      <c r="D32" s="19"/>
      <c r="E32" s="18">
        <v>17000</v>
      </c>
      <c r="F32" s="18"/>
      <c r="G32" s="19">
        <f t="shared" si="4"/>
        <v>17000</v>
      </c>
      <c r="H32" s="16"/>
      <c r="I32" s="16"/>
      <c r="J32" s="16">
        <f t="shared" si="5"/>
        <v>0</v>
      </c>
      <c r="K32" s="48">
        <f t="shared" si="2"/>
        <v>0</v>
      </c>
    </row>
    <row r="33" spans="1:11" ht="12.75" customHeight="1" x14ac:dyDescent="0.2">
      <c r="A33" s="5" t="s">
        <v>166</v>
      </c>
      <c r="B33" s="16"/>
      <c r="C33" s="16"/>
      <c r="D33" s="16"/>
      <c r="E33" s="16">
        <v>56301</v>
      </c>
      <c r="F33" s="16"/>
      <c r="G33" s="16">
        <f t="shared" si="4"/>
        <v>56301</v>
      </c>
      <c r="H33" s="16"/>
      <c r="I33" s="16"/>
      <c r="J33" s="16">
        <f t="shared" si="5"/>
        <v>0</v>
      </c>
      <c r="K33" s="48">
        <f t="shared" si="2"/>
        <v>0</v>
      </c>
    </row>
    <row r="34" spans="1:11" ht="12.75" customHeight="1" x14ac:dyDescent="0.2">
      <c r="A34" s="4" t="s">
        <v>167</v>
      </c>
      <c r="B34" s="16"/>
      <c r="C34" s="16"/>
      <c r="D34" s="16"/>
      <c r="E34" s="16">
        <v>37633</v>
      </c>
      <c r="F34" s="16"/>
      <c r="G34" s="16">
        <f t="shared" si="4"/>
        <v>37633</v>
      </c>
      <c r="H34" s="16">
        <v>37633</v>
      </c>
      <c r="I34" s="16"/>
      <c r="J34" s="16">
        <f t="shared" si="5"/>
        <v>37633</v>
      </c>
      <c r="K34" s="48">
        <f t="shared" si="2"/>
        <v>1</v>
      </c>
    </row>
    <row r="35" spans="1:11" ht="12.75" customHeight="1" x14ac:dyDescent="0.2">
      <c r="A35" s="4" t="s">
        <v>168</v>
      </c>
      <c r="B35" s="16"/>
      <c r="C35" s="16"/>
      <c r="D35" s="16"/>
      <c r="E35" s="16">
        <v>11361</v>
      </c>
      <c r="F35" s="16"/>
      <c r="G35" s="16">
        <f t="shared" si="4"/>
        <v>11361</v>
      </c>
      <c r="H35" s="16">
        <v>11361</v>
      </c>
      <c r="I35" s="16"/>
      <c r="J35" s="16">
        <f t="shared" si="5"/>
        <v>11361</v>
      </c>
      <c r="K35" s="48">
        <f t="shared" si="2"/>
        <v>1</v>
      </c>
    </row>
    <row r="36" spans="1:11" ht="12.75" customHeight="1" x14ac:dyDescent="0.2">
      <c r="A36" s="43" t="s">
        <v>179</v>
      </c>
      <c r="B36" s="16"/>
      <c r="C36" s="16"/>
      <c r="D36" s="16"/>
      <c r="E36" s="16">
        <v>13</v>
      </c>
      <c r="F36" s="16"/>
      <c r="G36" s="16">
        <f t="shared" si="4"/>
        <v>13</v>
      </c>
      <c r="H36" s="16">
        <v>13</v>
      </c>
      <c r="I36" s="16"/>
      <c r="J36" s="16">
        <f t="shared" si="5"/>
        <v>13</v>
      </c>
      <c r="K36" s="48">
        <f t="shared" si="2"/>
        <v>1</v>
      </c>
    </row>
    <row r="37" spans="1:11" ht="12.75" customHeight="1" x14ac:dyDescent="0.2">
      <c r="A37" s="5"/>
      <c r="B37" s="16"/>
      <c r="C37" s="16"/>
      <c r="D37" s="16"/>
      <c r="E37" s="16"/>
      <c r="F37" s="16"/>
      <c r="G37" s="16"/>
      <c r="H37" s="16"/>
      <c r="I37" s="16"/>
      <c r="J37" s="16"/>
      <c r="K37" s="48"/>
    </row>
    <row r="38" spans="1:11" ht="12.75" customHeight="1" x14ac:dyDescent="0.2">
      <c r="A38" s="3" t="s">
        <v>46</v>
      </c>
      <c r="B38" s="34">
        <f>SUM(B39:B41)</f>
        <v>6000</v>
      </c>
      <c r="C38" s="34">
        <f t="shared" ref="C38:J38" si="6">SUM(C39:C41)</f>
        <v>0</v>
      </c>
      <c r="D38" s="34">
        <f t="shared" si="6"/>
        <v>6000</v>
      </c>
      <c r="E38" s="34">
        <f t="shared" si="6"/>
        <v>350</v>
      </c>
      <c r="F38" s="34">
        <f t="shared" si="6"/>
        <v>0</v>
      </c>
      <c r="G38" s="34">
        <f t="shared" si="6"/>
        <v>350</v>
      </c>
      <c r="H38" s="34">
        <f t="shared" si="6"/>
        <v>350</v>
      </c>
      <c r="I38" s="34">
        <f t="shared" si="6"/>
        <v>0</v>
      </c>
      <c r="J38" s="34">
        <f t="shared" si="6"/>
        <v>350</v>
      </c>
      <c r="K38" s="48">
        <f t="shared" si="2"/>
        <v>1</v>
      </c>
    </row>
    <row r="39" spans="1:11" ht="12.75" customHeight="1" x14ac:dyDescent="0.2">
      <c r="A39" s="4" t="s">
        <v>25</v>
      </c>
      <c r="B39" s="16">
        <v>1000</v>
      </c>
      <c r="C39" s="16"/>
      <c r="D39" s="5">
        <f>SUM(B39:C39)</f>
        <v>1000</v>
      </c>
      <c r="E39" s="16">
        <v>0</v>
      </c>
      <c r="F39" s="16"/>
      <c r="G39" s="5">
        <f>SUM(E39:F39)</f>
        <v>0</v>
      </c>
      <c r="H39" s="16"/>
      <c r="I39" s="16"/>
      <c r="J39" s="16">
        <f t="shared" si="5"/>
        <v>0</v>
      </c>
      <c r="K39" s="48"/>
    </row>
    <row r="40" spans="1:11" ht="12.75" customHeight="1" x14ac:dyDescent="0.2">
      <c r="A40" s="4" t="s">
        <v>68</v>
      </c>
      <c r="B40" s="18">
        <v>5000</v>
      </c>
      <c r="C40" s="18"/>
      <c r="D40" s="19">
        <f>SUM(B40:C40)</f>
        <v>5000</v>
      </c>
      <c r="E40" s="18">
        <v>0</v>
      </c>
      <c r="F40" s="18"/>
      <c r="G40" s="19">
        <f>SUM(E40:F40)</f>
        <v>0</v>
      </c>
      <c r="H40" s="16"/>
      <c r="I40" s="16"/>
      <c r="J40" s="16">
        <f t="shared" si="5"/>
        <v>0</v>
      </c>
      <c r="K40" s="48"/>
    </row>
    <row r="41" spans="1:11" ht="12.75" customHeight="1" x14ac:dyDescent="0.2">
      <c r="A41" s="4" t="s">
        <v>178</v>
      </c>
      <c r="B41" s="18"/>
      <c r="C41" s="18"/>
      <c r="D41" s="19"/>
      <c r="E41" s="18">
        <v>350</v>
      </c>
      <c r="F41" s="18"/>
      <c r="G41" s="19">
        <f>SUM(E41:F41)</f>
        <v>350</v>
      </c>
      <c r="H41" s="16">
        <v>350</v>
      </c>
      <c r="I41" s="16"/>
      <c r="J41" s="16">
        <f t="shared" si="5"/>
        <v>350</v>
      </c>
      <c r="K41" s="48">
        <f t="shared" si="2"/>
        <v>1</v>
      </c>
    </row>
    <row r="42" spans="1:11" ht="12.75" customHeight="1" x14ac:dyDescent="0.2">
      <c r="A42" s="5"/>
      <c r="B42" s="18"/>
      <c r="C42" s="18"/>
      <c r="D42" s="18"/>
      <c r="E42" s="18"/>
      <c r="F42" s="18"/>
      <c r="G42" s="18"/>
      <c r="H42" s="16"/>
      <c r="I42" s="16"/>
      <c r="J42" s="16">
        <f t="shared" si="5"/>
        <v>0</v>
      </c>
      <c r="K42" s="48"/>
    </row>
    <row r="43" spans="1:11" ht="12.75" customHeight="1" x14ac:dyDescent="0.2">
      <c r="A43" s="2" t="s">
        <v>8</v>
      </c>
      <c r="B43" s="3">
        <f>SUM(B44:B53)</f>
        <v>1557586</v>
      </c>
      <c r="C43" s="3">
        <f t="shared" ref="C43:J43" si="7">SUM(C44:C53)</f>
        <v>10000</v>
      </c>
      <c r="D43" s="3">
        <f t="shared" si="7"/>
        <v>1567586</v>
      </c>
      <c r="E43" s="3">
        <f t="shared" si="7"/>
        <v>1217301</v>
      </c>
      <c r="F43" s="3">
        <f t="shared" si="7"/>
        <v>0</v>
      </c>
      <c r="G43" s="3">
        <f t="shared" si="7"/>
        <v>1217301</v>
      </c>
      <c r="H43" s="3">
        <f>SUM(H44:H53)</f>
        <v>84107</v>
      </c>
      <c r="I43" s="3">
        <f t="shared" si="7"/>
        <v>0</v>
      </c>
      <c r="J43" s="3">
        <f t="shared" si="7"/>
        <v>84107</v>
      </c>
      <c r="K43" s="48">
        <f t="shared" si="2"/>
        <v>6.9093018078519614E-2</v>
      </c>
    </row>
    <row r="44" spans="1:11" ht="12.75" customHeight="1" x14ac:dyDescent="0.2">
      <c r="A44" s="20" t="s">
        <v>69</v>
      </c>
      <c r="B44" s="18">
        <v>5434</v>
      </c>
      <c r="C44" s="18"/>
      <c r="D44" s="18">
        <f t="shared" ref="D44:D49" si="8">SUM(B44:C44)</f>
        <v>5434</v>
      </c>
      <c r="E44" s="18">
        <v>5434</v>
      </c>
      <c r="F44" s="18"/>
      <c r="G44" s="18">
        <f t="shared" ref="G44:G53" si="9">SUM(E44:F44)</f>
        <v>5434</v>
      </c>
      <c r="H44" s="16"/>
      <c r="I44" s="16"/>
      <c r="J44" s="16">
        <f t="shared" si="5"/>
        <v>0</v>
      </c>
      <c r="K44" s="48">
        <f t="shared" si="2"/>
        <v>0</v>
      </c>
    </row>
    <row r="45" spans="1:11" ht="12.75" customHeight="1" x14ac:dyDescent="0.2">
      <c r="A45" s="20" t="s">
        <v>70</v>
      </c>
      <c r="B45" s="18"/>
      <c r="C45" s="18">
        <v>10000</v>
      </c>
      <c r="D45" s="18">
        <f t="shared" si="8"/>
        <v>10000</v>
      </c>
      <c r="E45" s="18">
        <v>0</v>
      </c>
      <c r="F45" s="18">
        <v>0</v>
      </c>
      <c r="G45" s="18">
        <f t="shared" si="9"/>
        <v>0</v>
      </c>
      <c r="H45" s="16"/>
      <c r="I45" s="16"/>
      <c r="J45" s="18">
        <f t="shared" si="5"/>
        <v>0</v>
      </c>
      <c r="K45" s="48"/>
    </row>
    <row r="46" spans="1:11" ht="12.75" customHeight="1" x14ac:dyDescent="0.2">
      <c r="A46" s="20" t="s">
        <v>71</v>
      </c>
      <c r="B46" s="18">
        <v>1127760</v>
      </c>
      <c r="C46" s="18"/>
      <c r="D46" s="18">
        <f t="shared" si="8"/>
        <v>1127760</v>
      </c>
      <c r="E46" s="18">
        <v>1127760</v>
      </c>
      <c r="F46" s="18"/>
      <c r="G46" s="18">
        <f t="shared" si="9"/>
        <v>1127760</v>
      </c>
      <c r="H46" s="16"/>
      <c r="I46" s="16"/>
      <c r="J46" s="16">
        <f t="shared" si="5"/>
        <v>0</v>
      </c>
      <c r="K46" s="48">
        <f t="shared" si="2"/>
        <v>0</v>
      </c>
    </row>
    <row r="47" spans="1:11" ht="12.75" customHeight="1" x14ac:dyDescent="0.2">
      <c r="A47" s="20" t="s">
        <v>72</v>
      </c>
      <c r="B47" s="18">
        <v>325087</v>
      </c>
      <c r="C47" s="18"/>
      <c r="D47" s="18">
        <f t="shared" si="8"/>
        <v>325087</v>
      </c>
      <c r="E47" s="18">
        <v>0</v>
      </c>
      <c r="F47" s="18"/>
      <c r="G47" s="18">
        <f t="shared" si="9"/>
        <v>0</v>
      </c>
      <c r="H47" s="16"/>
      <c r="I47" s="16"/>
      <c r="J47" s="16">
        <f t="shared" si="5"/>
        <v>0</v>
      </c>
      <c r="K47" s="48"/>
    </row>
    <row r="48" spans="1:11" ht="12.75" customHeight="1" x14ac:dyDescent="0.2">
      <c r="A48" s="20" t="s">
        <v>73</v>
      </c>
      <c r="B48" s="18">
        <v>96520</v>
      </c>
      <c r="C48" s="18"/>
      <c r="D48" s="18">
        <f t="shared" si="8"/>
        <v>96520</v>
      </c>
      <c r="E48" s="18">
        <v>0</v>
      </c>
      <c r="F48" s="18"/>
      <c r="G48" s="18">
        <f t="shared" si="9"/>
        <v>0</v>
      </c>
      <c r="H48" s="16"/>
      <c r="I48" s="16"/>
      <c r="J48" s="16">
        <f t="shared" si="5"/>
        <v>0</v>
      </c>
      <c r="K48" s="48"/>
    </row>
    <row r="49" spans="1:11" ht="12.75" customHeight="1" x14ac:dyDescent="0.2">
      <c r="A49" s="5" t="s">
        <v>74</v>
      </c>
      <c r="B49" s="18">
        <v>2785</v>
      </c>
      <c r="C49" s="18"/>
      <c r="D49" s="18">
        <f t="shared" si="8"/>
        <v>2785</v>
      </c>
      <c r="E49" s="18">
        <v>6206</v>
      </c>
      <c r="F49" s="18"/>
      <c r="G49" s="18">
        <f t="shared" si="9"/>
        <v>6206</v>
      </c>
      <c r="H49" s="16">
        <v>6206</v>
      </c>
      <c r="I49" s="16"/>
      <c r="J49" s="16">
        <f t="shared" si="5"/>
        <v>6206</v>
      </c>
      <c r="K49" s="48">
        <f t="shared" si="2"/>
        <v>1</v>
      </c>
    </row>
    <row r="50" spans="1:11" x14ac:dyDescent="0.2">
      <c r="A50" s="20" t="s">
        <v>172</v>
      </c>
      <c r="B50" s="40"/>
      <c r="C50" s="40"/>
      <c r="D50" s="40"/>
      <c r="E50" s="18">
        <v>2214</v>
      </c>
      <c r="F50" s="18"/>
      <c r="G50" s="18">
        <f t="shared" si="9"/>
        <v>2214</v>
      </c>
      <c r="H50" s="16">
        <v>2214</v>
      </c>
      <c r="I50" s="16"/>
      <c r="J50" s="16">
        <f t="shared" si="5"/>
        <v>2214</v>
      </c>
      <c r="K50" s="48">
        <f t="shared" si="2"/>
        <v>1</v>
      </c>
    </row>
    <row r="51" spans="1:11" x14ac:dyDescent="0.2">
      <c r="A51" s="42" t="s">
        <v>173</v>
      </c>
      <c r="B51" s="40"/>
      <c r="C51" s="40"/>
      <c r="D51" s="40"/>
      <c r="E51" s="18">
        <v>2468</v>
      </c>
      <c r="F51" s="18"/>
      <c r="G51" s="18">
        <f t="shared" si="9"/>
        <v>2468</v>
      </c>
      <c r="H51" s="16">
        <v>2468</v>
      </c>
      <c r="I51" s="16"/>
      <c r="J51" s="16">
        <f t="shared" si="5"/>
        <v>2468</v>
      </c>
      <c r="K51" s="48">
        <f t="shared" si="2"/>
        <v>1</v>
      </c>
    </row>
    <row r="52" spans="1:11" x14ac:dyDescent="0.2">
      <c r="A52" s="20" t="s">
        <v>180</v>
      </c>
      <c r="B52" s="40"/>
      <c r="C52" s="40"/>
      <c r="D52" s="40"/>
      <c r="E52" s="18">
        <v>48962</v>
      </c>
      <c r="F52" s="18"/>
      <c r="G52" s="18">
        <f t="shared" si="9"/>
        <v>48962</v>
      </c>
      <c r="H52" s="16">
        <v>48962</v>
      </c>
      <c r="I52" s="16"/>
      <c r="J52" s="16">
        <f t="shared" si="5"/>
        <v>48962</v>
      </c>
      <c r="K52" s="48">
        <f t="shared" si="2"/>
        <v>1</v>
      </c>
    </row>
    <row r="53" spans="1:11" x14ac:dyDescent="0.2">
      <c r="A53" s="20" t="s">
        <v>181</v>
      </c>
      <c r="B53" s="40"/>
      <c r="C53" s="40"/>
      <c r="D53" s="40"/>
      <c r="E53" s="18">
        <v>24257</v>
      </c>
      <c r="F53" s="18"/>
      <c r="G53" s="18">
        <f t="shared" si="9"/>
        <v>24257</v>
      </c>
      <c r="H53" s="16">
        <v>24257</v>
      </c>
      <c r="I53" s="16"/>
      <c r="J53" s="16">
        <f t="shared" si="5"/>
        <v>24257</v>
      </c>
      <c r="K53" s="48">
        <f t="shared" si="2"/>
        <v>1</v>
      </c>
    </row>
    <row r="54" spans="1:11" ht="12.75" customHeight="1" x14ac:dyDescent="0.2">
      <c r="A54" s="5"/>
      <c r="B54" s="18"/>
      <c r="C54" s="18"/>
      <c r="D54" s="18"/>
      <c r="E54" s="18"/>
      <c r="F54" s="18"/>
      <c r="G54" s="18"/>
      <c r="H54" s="16"/>
      <c r="I54" s="16"/>
      <c r="J54" s="16"/>
      <c r="K54" s="48"/>
    </row>
    <row r="55" spans="1:11" ht="12.75" customHeight="1" x14ac:dyDescent="0.2">
      <c r="A55" s="35" t="s">
        <v>75</v>
      </c>
      <c r="B55" s="26">
        <f>SUM(B56)</f>
        <v>3175</v>
      </c>
      <c r="C55" s="26">
        <f>SUM(C56)</f>
        <v>0</v>
      </c>
      <c r="D55" s="26">
        <f>SUM(D56)</f>
        <v>3175</v>
      </c>
      <c r="E55" s="26">
        <f>SUM(E56)</f>
        <v>3175</v>
      </c>
      <c r="F55" s="26">
        <f t="shared" ref="F55:G55" si="10">SUM(F56)</f>
        <v>0</v>
      </c>
      <c r="G55" s="26">
        <f t="shared" si="10"/>
        <v>3175</v>
      </c>
      <c r="H55" s="26">
        <f t="shared" ref="H55" si="11">SUM(H56)</f>
        <v>317</v>
      </c>
      <c r="I55" s="26">
        <f t="shared" ref="I55" si="12">SUM(I56)</f>
        <v>0</v>
      </c>
      <c r="J55" s="26">
        <f t="shared" ref="J55" si="13">SUM(J56)</f>
        <v>317</v>
      </c>
      <c r="K55" s="48">
        <f t="shared" si="2"/>
        <v>9.9842519685039363E-2</v>
      </c>
    </row>
    <row r="56" spans="1:11" ht="12.75" customHeight="1" x14ac:dyDescent="0.2">
      <c r="A56" s="20" t="s">
        <v>76</v>
      </c>
      <c r="B56" s="18">
        <v>3175</v>
      </c>
      <c r="C56" s="18"/>
      <c r="D56" s="18">
        <f>SUM(B56:C56)</f>
        <v>3175</v>
      </c>
      <c r="E56" s="18">
        <v>3175</v>
      </c>
      <c r="F56" s="18"/>
      <c r="G56" s="18">
        <f>SUM(E56:F56)</f>
        <v>3175</v>
      </c>
      <c r="H56" s="16">
        <v>317</v>
      </c>
      <c r="I56" s="16"/>
      <c r="J56" s="16">
        <f>SUM(H56:I56)</f>
        <v>317</v>
      </c>
      <c r="K56" s="48">
        <f t="shared" si="2"/>
        <v>9.9842519685039363E-2</v>
      </c>
    </row>
    <row r="57" spans="1:11" ht="12.75" customHeight="1" x14ac:dyDescent="0.2">
      <c r="A57" s="4"/>
      <c r="B57" s="18"/>
      <c r="C57" s="18"/>
      <c r="D57" s="18"/>
      <c r="E57" s="18"/>
      <c r="F57" s="18"/>
      <c r="G57" s="18"/>
      <c r="H57" s="3"/>
      <c r="I57" s="3"/>
      <c r="J57" s="3"/>
      <c r="K57" s="48"/>
    </row>
    <row r="58" spans="1:11" ht="12.75" customHeight="1" x14ac:dyDescent="0.2">
      <c r="A58" s="2" t="s">
        <v>6</v>
      </c>
      <c r="B58" s="26">
        <f>SUM(B60:B63)</f>
        <v>25236</v>
      </c>
      <c r="C58" s="26">
        <f>SUM(C60:C63)</f>
        <v>0</v>
      </c>
      <c r="D58" s="26">
        <f>SUM(D60:D63)</f>
        <v>25236</v>
      </c>
      <c r="E58" s="26">
        <f>SUM(E60:E63)</f>
        <v>590</v>
      </c>
      <c r="F58" s="26">
        <f t="shared" ref="F58:J58" si="14">SUM(F60:F63)</f>
        <v>0</v>
      </c>
      <c r="G58" s="26">
        <f t="shared" si="14"/>
        <v>590</v>
      </c>
      <c r="H58" s="26">
        <f t="shared" si="14"/>
        <v>590</v>
      </c>
      <c r="I58" s="26">
        <f t="shared" si="14"/>
        <v>0</v>
      </c>
      <c r="J58" s="26">
        <f t="shared" si="14"/>
        <v>590</v>
      </c>
      <c r="K58" s="48">
        <f t="shared" si="2"/>
        <v>1</v>
      </c>
    </row>
    <row r="59" spans="1:11" ht="12.75" customHeight="1" x14ac:dyDescent="0.2">
      <c r="A59" s="6" t="s">
        <v>2</v>
      </c>
      <c r="B59" s="18"/>
      <c r="C59" s="18"/>
      <c r="D59" s="18"/>
      <c r="E59" s="18"/>
      <c r="F59" s="18"/>
      <c r="G59" s="18"/>
      <c r="H59" s="16"/>
      <c r="I59" s="16"/>
      <c r="J59" s="16"/>
      <c r="K59" s="48"/>
    </row>
    <row r="60" spans="1:11" ht="12.75" customHeight="1" x14ac:dyDescent="0.2">
      <c r="A60" s="5" t="s">
        <v>30</v>
      </c>
      <c r="B60" s="18">
        <v>2236</v>
      </c>
      <c r="C60" s="18"/>
      <c r="D60" s="18">
        <f>SUM(B60:C60)</f>
        <v>2236</v>
      </c>
      <c r="E60" s="18">
        <v>0</v>
      </c>
      <c r="F60" s="18"/>
      <c r="G60" s="18">
        <f>SUM(E60:F60)</f>
        <v>0</v>
      </c>
      <c r="H60" s="16"/>
      <c r="I60" s="16"/>
      <c r="J60" s="16">
        <f t="shared" si="5"/>
        <v>0</v>
      </c>
      <c r="K60" s="48"/>
    </row>
    <row r="61" spans="1:11" ht="12.75" customHeight="1" x14ac:dyDescent="0.2">
      <c r="A61" s="5" t="s">
        <v>41</v>
      </c>
      <c r="B61" s="18">
        <v>21000</v>
      </c>
      <c r="C61" s="18"/>
      <c r="D61" s="18">
        <f>SUM(B61:C61)</f>
        <v>21000</v>
      </c>
      <c r="E61" s="18">
        <v>0</v>
      </c>
      <c r="F61" s="18"/>
      <c r="G61" s="18">
        <f>SUM(E61:F61)</f>
        <v>0</v>
      </c>
      <c r="H61" s="16"/>
      <c r="I61" s="16"/>
      <c r="J61" s="16">
        <f t="shared" si="5"/>
        <v>0</v>
      </c>
      <c r="K61" s="48"/>
    </row>
    <row r="62" spans="1:11" ht="12.75" customHeight="1" x14ac:dyDescent="0.2">
      <c r="A62" s="29" t="s">
        <v>42</v>
      </c>
      <c r="B62" s="18"/>
      <c r="C62" s="18"/>
      <c r="D62" s="18"/>
      <c r="E62" s="18"/>
      <c r="F62" s="18"/>
      <c r="G62" s="18"/>
      <c r="H62" s="16"/>
      <c r="I62" s="16"/>
      <c r="J62" s="16">
        <f t="shared" si="5"/>
        <v>0</v>
      </c>
      <c r="K62" s="48"/>
    </row>
    <row r="63" spans="1:11" ht="12.75" customHeight="1" x14ac:dyDescent="0.2">
      <c r="A63" s="5" t="s">
        <v>77</v>
      </c>
      <c r="B63" s="18">
        <v>2000</v>
      </c>
      <c r="C63" s="18"/>
      <c r="D63" s="18">
        <f>SUM(B63:C63)</f>
        <v>2000</v>
      </c>
      <c r="E63" s="18">
        <v>590</v>
      </c>
      <c r="F63" s="18"/>
      <c r="G63" s="18">
        <f>SUM(E63:F63)</f>
        <v>590</v>
      </c>
      <c r="H63" s="16">
        <v>590</v>
      </c>
      <c r="I63" s="16"/>
      <c r="J63" s="16">
        <f t="shared" si="5"/>
        <v>590</v>
      </c>
      <c r="K63" s="48">
        <f t="shared" si="2"/>
        <v>1</v>
      </c>
    </row>
    <row r="64" spans="1:11" ht="12.75" customHeight="1" x14ac:dyDescent="0.2">
      <c r="A64" s="5"/>
      <c r="B64" s="18"/>
      <c r="C64" s="18"/>
      <c r="D64" s="18"/>
      <c r="E64" s="18"/>
      <c r="F64" s="18"/>
      <c r="G64" s="18"/>
      <c r="H64" s="16"/>
      <c r="I64" s="16"/>
      <c r="J64" s="16"/>
      <c r="K64" s="48"/>
    </row>
    <row r="65" spans="1:11" ht="12.75" customHeight="1" x14ac:dyDescent="0.2">
      <c r="A65" s="3" t="s">
        <v>169</v>
      </c>
      <c r="B65" s="34">
        <f>SUM(B66:B67)</f>
        <v>0</v>
      </c>
      <c r="C65" s="34">
        <f t="shared" ref="C65:J65" si="15">SUM(C66:C67)</f>
        <v>0</v>
      </c>
      <c r="D65" s="34">
        <f t="shared" si="15"/>
        <v>0</v>
      </c>
      <c r="E65" s="34">
        <f t="shared" si="15"/>
        <v>2292</v>
      </c>
      <c r="F65" s="34">
        <f t="shared" si="15"/>
        <v>0</v>
      </c>
      <c r="G65" s="34">
        <f t="shared" si="15"/>
        <v>2292</v>
      </c>
      <c r="H65" s="34">
        <f t="shared" si="15"/>
        <v>2292</v>
      </c>
      <c r="I65" s="34">
        <f t="shared" si="15"/>
        <v>0</v>
      </c>
      <c r="J65" s="34">
        <f t="shared" si="15"/>
        <v>2292</v>
      </c>
      <c r="K65" s="48">
        <f t="shared" si="2"/>
        <v>1</v>
      </c>
    </row>
    <row r="66" spans="1:11" ht="12.75" customHeight="1" x14ac:dyDescent="0.2">
      <c r="A66" s="5" t="s">
        <v>170</v>
      </c>
      <c r="B66" s="18"/>
      <c r="C66" s="18"/>
      <c r="D66" s="18"/>
      <c r="E66" s="18">
        <v>2292</v>
      </c>
      <c r="F66" s="18"/>
      <c r="G66" s="18">
        <f>SUM(E66:F66)</f>
        <v>2292</v>
      </c>
      <c r="H66" s="16">
        <v>2292</v>
      </c>
      <c r="I66" s="16"/>
      <c r="J66" s="16">
        <f t="shared" si="5"/>
        <v>2292</v>
      </c>
      <c r="K66" s="48">
        <f t="shared" si="2"/>
        <v>1</v>
      </c>
    </row>
    <row r="67" spans="1:11" ht="12.75" customHeight="1" x14ac:dyDescent="0.2">
      <c r="A67" s="5" t="s">
        <v>171</v>
      </c>
      <c r="B67" s="18"/>
      <c r="C67" s="18"/>
      <c r="D67" s="18"/>
      <c r="E67" s="18">
        <v>0</v>
      </c>
      <c r="F67" s="18"/>
      <c r="G67" s="18">
        <f>SUM(E67:F67)</f>
        <v>0</v>
      </c>
      <c r="H67" s="16"/>
      <c r="I67" s="16"/>
      <c r="J67" s="16">
        <f t="shared" si="5"/>
        <v>0</v>
      </c>
      <c r="K67" s="48"/>
    </row>
    <row r="68" spans="1:11" ht="12.75" customHeight="1" x14ac:dyDescent="0.2">
      <c r="A68" s="5"/>
      <c r="B68" s="18"/>
      <c r="C68" s="18"/>
      <c r="D68" s="18"/>
      <c r="E68" s="18"/>
      <c r="F68" s="18"/>
      <c r="G68" s="18"/>
      <c r="H68" s="16"/>
      <c r="I68" s="16"/>
      <c r="J68" s="16"/>
      <c r="K68" s="48"/>
    </row>
    <row r="69" spans="1:11" ht="12.75" customHeight="1" x14ac:dyDescent="0.2">
      <c r="A69" s="2" t="s">
        <v>174</v>
      </c>
      <c r="B69" s="34">
        <f>B70</f>
        <v>0</v>
      </c>
      <c r="C69" s="34">
        <f t="shared" ref="C69:J69" si="16">C70</f>
        <v>0</v>
      </c>
      <c r="D69" s="34">
        <f t="shared" si="16"/>
        <v>0</v>
      </c>
      <c r="E69" s="34">
        <f t="shared" si="16"/>
        <v>3747</v>
      </c>
      <c r="F69" s="34">
        <f t="shared" si="16"/>
        <v>0</v>
      </c>
      <c r="G69" s="34">
        <f t="shared" si="16"/>
        <v>3747</v>
      </c>
      <c r="H69" s="34">
        <f t="shared" si="16"/>
        <v>0</v>
      </c>
      <c r="I69" s="34">
        <f t="shared" si="16"/>
        <v>0</v>
      </c>
      <c r="J69" s="34">
        <f t="shared" si="16"/>
        <v>0</v>
      </c>
      <c r="K69" s="48">
        <f t="shared" si="2"/>
        <v>0</v>
      </c>
    </row>
    <row r="70" spans="1:11" ht="12.75" customHeight="1" x14ac:dyDescent="0.2">
      <c r="A70" s="5" t="s">
        <v>175</v>
      </c>
      <c r="B70" s="18"/>
      <c r="C70" s="18"/>
      <c r="D70" s="18"/>
      <c r="E70" s="18">
        <v>3747</v>
      </c>
      <c r="F70" s="18"/>
      <c r="G70" s="18">
        <f>SUM(E70:F70)</f>
        <v>3747</v>
      </c>
      <c r="H70" s="16"/>
      <c r="I70" s="16"/>
      <c r="J70" s="16">
        <f t="shared" si="5"/>
        <v>0</v>
      </c>
      <c r="K70" s="48">
        <f t="shared" si="2"/>
        <v>0</v>
      </c>
    </row>
    <row r="71" spans="1:11" ht="12.75" customHeight="1" x14ac:dyDescent="0.2">
      <c r="A71" s="5"/>
      <c r="B71" s="18"/>
      <c r="C71" s="18"/>
      <c r="D71" s="18"/>
      <c r="E71" s="18"/>
      <c r="F71" s="18"/>
      <c r="G71" s="18"/>
      <c r="H71" s="16"/>
      <c r="I71" s="16"/>
      <c r="J71" s="16"/>
      <c r="K71" s="48"/>
    </row>
    <row r="72" spans="1:11" ht="12.75" customHeight="1" x14ac:dyDescent="0.2">
      <c r="A72" s="2" t="s">
        <v>7</v>
      </c>
      <c r="B72" s="3">
        <f t="shared" ref="B72:G72" si="17">SUM(B73:B78)</f>
        <v>22770</v>
      </c>
      <c r="C72" s="3">
        <f t="shared" si="17"/>
        <v>0</v>
      </c>
      <c r="D72" s="3">
        <f t="shared" si="17"/>
        <v>22770</v>
      </c>
      <c r="E72" s="3">
        <f t="shared" si="17"/>
        <v>2443</v>
      </c>
      <c r="F72" s="3">
        <f t="shared" si="17"/>
        <v>0</v>
      </c>
      <c r="G72" s="3">
        <f t="shared" si="17"/>
        <v>2443</v>
      </c>
      <c r="H72" s="3">
        <f t="shared" ref="H72:I72" si="18">SUM(H73:H78)</f>
        <v>2443</v>
      </c>
      <c r="I72" s="3">
        <f t="shared" si="18"/>
        <v>0</v>
      </c>
      <c r="J72" s="3">
        <f>SUM(J73:J78)</f>
        <v>2443</v>
      </c>
      <c r="K72" s="48">
        <f t="shared" si="2"/>
        <v>1</v>
      </c>
    </row>
    <row r="73" spans="1:11" ht="12.75" customHeight="1" x14ac:dyDescent="0.2">
      <c r="A73" s="4" t="s">
        <v>78</v>
      </c>
      <c r="B73" s="19">
        <v>2000</v>
      </c>
      <c r="C73" s="19"/>
      <c r="D73" s="19">
        <f t="shared" ref="D73:D78" si="19">SUM(B73:C73)</f>
        <v>2000</v>
      </c>
      <c r="E73" s="19">
        <v>0</v>
      </c>
      <c r="F73" s="19"/>
      <c r="G73" s="19">
        <f t="shared" ref="G73:G78" si="20">SUM(E73:F73)</f>
        <v>0</v>
      </c>
      <c r="H73" s="16"/>
      <c r="I73" s="16"/>
      <c r="J73" s="16">
        <f t="shared" si="5"/>
        <v>0</v>
      </c>
      <c r="K73" s="48"/>
    </row>
    <row r="74" spans="1:11" ht="12.75" customHeight="1" x14ac:dyDescent="0.2">
      <c r="A74" s="4" t="s">
        <v>79</v>
      </c>
      <c r="B74" s="19">
        <v>1500</v>
      </c>
      <c r="C74" s="19"/>
      <c r="D74" s="19">
        <f t="shared" si="19"/>
        <v>1500</v>
      </c>
      <c r="E74" s="19">
        <v>0</v>
      </c>
      <c r="F74" s="19"/>
      <c r="G74" s="19">
        <f t="shared" si="20"/>
        <v>0</v>
      </c>
      <c r="H74" s="16"/>
      <c r="I74" s="16"/>
      <c r="J74" s="16">
        <f t="shared" si="5"/>
        <v>0</v>
      </c>
      <c r="K74" s="48"/>
    </row>
    <row r="75" spans="1:11" ht="12.75" customHeight="1" x14ac:dyDescent="0.2">
      <c r="A75" s="4" t="s">
        <v>80</v>
      </c>
      <c r="B75" s="19">
        <v>1270</v>
      </c>
      <c r="C75" s="19"/>
      <c r="D75" s="19">
        <f t="shared" si="19"/>
        <v>1270</v>
      </c>
      <c r="E75" s="19">
        <v>1576</v>
      </c>
      <c r="F75" s="19"/>
      <c r="G75" s="19">
        <f t="shared" si="20"/>
        <v>1576</v>
      </c>
      <c r="H75" s="16">
        <v>1576</v>
      </c>
      <c r="I75" s="16"/>
      <c r="J75" s="16">
        <f t="shared" si="5"/>
        <v>1576</v>
      </c>
      <c r="K75" s="48">
        <f t="shared" ref="K75:K137" si="21">SUM(J75/G75)</f>
        <v>1</v>
      </c>
    </row>
    <row r="76" spans="1:11" ht="12.75" customHeight="1" x14ac:dyDescent="0.2">
      <c r="A76" s="4" t="s">
        <v>81</v>
      </c>
      <c r="B76" s="19">
        <v>10000</v>
      </c>
      <c r="C76" s="19"/>
      <c r="D76" s="19">
        <f t="shared" si="19"/>
        <v>10000</v>
      </c>
      <c r="E76" s="19">
        <v>232</v>
      </c>
      <c r="F76" s="19"/>
      <c r="G76" s="19">
        <f t="shared" si="20"/>
        <v>232</v>
      </c>
      <c r="H76" s="16">
        <v>232</v>
      </c>
      <c r="I76" s="16"/>
      <c r="J76" s="16">
        <f t="shared" si="5"/>
        <v>232</v>
      </c>
      <c r="K76" s="48">
        <f t="shared" si="21"/>
        <v>1</v>
      </c>
    </row>
    <row r="77" spans="1:11" ht="12.75" customHeight="1" x14ac:dyDescent="0.2">
      <c r="A77" s="4" t="s">
        <v>82</v>
      </c>
      <c r="B77" s="19">
        <v>4000</v>
      </c>
      <c r="C77" s="19"/>
      <c r="D77" s="19">
        <f t="shared" si="19"/>
        <v>4000</v>
      </c>
      <c r="E77" s="19">
        <v>0</v>
      </c>
      <c r="F77" s="19"/>
      <c r="G77" s="19">
        <f t="shared" si="20"/>
        <v>0</v>
      </c>
      <c r="H77" s="16"/>
      <c r="I77" s="16"/>
      <c r="J77" s="16">
        <f t="shared" si="5"/>
        <v>0</v>
      </c>
      <c r="K77" s="48"/>
    </row>
    <row r="78" spans="1:11" ht="12.75" customHeight="1" x14ac:dyDescent="0.2">
      <c r="A78" s="4" t="s">
        <v>83</v>
      </c>
      <c r="B78" s="19">
        <v>4000</v>
      </c>
      <c r="C78" s="19"/>
      <c r="D78" s="19">
        <f t="shared" si="19"/>
        <v>4000</v>
      </c>
      <c r="E78" s="19">
        <v>635</v>
      </c>
      <c r="F78" s="19"/>
      <c r="G78" s="19">
        <f t="shared" si="20"/>
        <v>635</v>
      </c>
      <c r="H78" s="16">
        <v>635</v>
      </c>
      <c r="I78" s="16"/>
      <c r="J78" s="16">
        <f t="shared" si="5"/>
        <v>635</v>
      </c>
      <c r="K78" s="48">
        <f t="shared" si="21"/>
        <v>1</v>
      </c>
    </row>
    <row r="79" spans="1:11" ht="12.75" customHeight="1" x14ac:dyDescent="0.2">
      <c r="A79" s="4"/>
      <c r="B79" s="19"/>
      <c r="C79" s="19"/>
      <c r="D79" s="19"/>
      <c r="E79" s="19"/>
      <c r="F79" s="19"/>
      <c r="G79" s="19"/>
      <c r="H79" s="16"/>
      <c r="I79" s="16"/>
      <c r="J79" s="16"/>
      <c r="K79" s="48"/>
    </row>
    <row r="80" spans="1:11" ht="12.75" customHeight="1" x14ac:dyDescent="0.2">
      <c r="A80" s="2" t="s">
        <v>84</v>
      </c>
      <c r="B80" s="26">
        <f t="shared" ref="B80:G80" si="22">SUM(B81)</f>
        <v>12700</v>
      </c>
      <c r="C80" s="26">
        <f t="shared" si="22"/>
        <v>0</v>
      </c>
      <c r="D80" s="26">
        <f t="shared" si="22"/>
        <v>12700</v>
      </c>
      <c r="E80" s="26">
        <f t="shared" si="22"/>
        <v>0</v>
      </c>
      <c r="F80" s="26">
        <f t="shared" si="22"/>
        <v>0</v>
      </c>
      <c r="G80" s="26">
        <f t="shared" si="22"/>
        <v>0</v>
      </c>
      <c r="H80" s="26">
        <f t="shared" ref="H80:J80" si="23">SUM(H81)</f>
        <v>0</v>
      </c>
      <c r="I80" s="26">
        <f t="shared" si="23"/>
        <v>0</v>
      </c>
      <c r="J80" s="26">
        <f t="shared" si="23"/>
        <v>0</v>
      </c>
      <c r="K80" s="48"/>
    </row>
    <row r="81" spans="1:11" ht="12.75" customHeight="1" x14ac:dyDescent="0.2">
      <c r="A81" s="4" t="s">
        <v>85</v>
      </c>
      <c r="B81" s="19">
        <v>12700</v>
      </c>
      <c r="C81" s="19"/>
      <c r="D81" s="19">
        <f>SUM(B81:C81)</f>
        <v>12700</v>
      </c>
      <c r="E81" s="19">
        <v>0</v>
      </c>
      <c r="F81" s="19"/>
      <c r="G81" s="19">
        <f>SUM(E81:F81)</f>
        <v>0</v>
      </c>
      <c r="H81" s="16"/>
      <c r="I81" s="5"/>
      <c r="J81" s="16">
        <f t="shared" si="5"/>
        <v>0</v>
      </c>
      <c r="K81" s="48"/>
    </row>
    <row r="82" spans="1:11" ht="12.75" customHeight="1" x14ac:dyDescent="0.2">
      <c r="A82" s="4"/>
      <c r="B82" s="18"/>
      <c r="C82" s="18"/>
      <c r="D82" s="18"/>
      <c r="E82" s="18"/>
      <c r="F82" s="18"/>
      <c r="G82" s="18"/>
      <c r="H82" s="16"/>
      <c r="I82" s="16"/>
      <c r="J82" s="16"/>
      <c r="K82" s="48"/>
    </row>
    <row r="83" spans="1:11" ht="12.75" customHeight="1" x14ac:dyDescent="0.2">
      <c r="A83" s="3" t="s">
        <v>23</v>
      </c>
      <c r="B83" s="26">
        <f>SUM(B84:B90)</f>
        <v>74652</v>
      </c>
      <c r="C83" s="26">
        <f t="shared" ref="C83:J83" si="24">SUM(C84:C90)</f>
        <v>0</v>
      </c>
      <c r="D83" s="26">
        <f t="shared" si="24"/>
        <v>74652</v>
      </c>
      <c r="E83" s="26">
        <f t="shared" si="24"/>
        <v>62504</v>
      </c>
      <c r="F83" s="26">
        <f t="shared" si="24"/>
        <v>0</v>
      </c>
      <c r="G83" s="26">
        <f t="shared" si="24"/>
        <v>62504</v>
      </c>
      <c r="H83" s="26">
        <f t="shared" si="24"/>
        <v>58724</v>
      </c>
      <c r="I83" s="26">
        <f t="shared" si="24"/>
        <v>0</v>
      </c>
      <c r="J83" s="26">
        <f t="shared" si="24"/>
        <v>58724</v>
      </c>
      <c r="K83" s="48">
        <f t="shared" si="21"/>
        <v>0.9395238704722898</v>
      </c>
    </row>
    <row r="84" spans="1:11" ht="12.75" customHeight="1" x14ac:dyDescent="0.2">
      <c r="A84" s="5" t="s">
        <v>45</v>
      </c>
      <c r="B84" s="19">
        <v>54862</v>
      </c>
      <c r="C84" s="19"/>
      <c r="D84" s="19">
        <f>SUM(B84:C84)</f>
        <v>54862</v>
      </c>
      <c r="E84" s="19">
        <v>54862</v>
      </c>
      <c r="F84" s="19"/>
      <c r="G84" s="19">
        <f t="shared" ref="G84:G90" si="25">SUM(E84:F84)</f>
        <v>54862</v>
      </c>
      <c r="H84" s="5">
        <v>54861</v>
      </c>
      <c r="I84" s="5"/>
      <c r="J84" s="5">
        <f>SUM(H84:I84)</f>
        <v>54861</v>
      </c>
      <c r="K84" s="48">
        <f t="shared" si="21"/>
        <v>0.99998177244723119</v>
      </c>
    </row>
    <row r="85" spans="1:11" ht="12.75" customHeight="1" x14ac:dyDescent="0.2">
      <c r="A85" s="5" t="s">
        <v>86</v>
      </c>
      <c r="B85" s="19">
        <v>1296</v>
      </c>
      <c r="C85" s="19"/>
      <c r="D85" s="19">
        <f>SUM(B85:C85)</f>
        <v>1296</v>
      </c>
      <c r="E85" s="19">
        <v>1296</v>
      </c>
      <c r="F85" s="19"/>
      <c r="G85" s="19">
        <f t="shared" si="25"/>
        <v>1296</v>
      </c>
      <c r="H85" s="5">
        <v>1295</v>
      </c>
      <c r="I85" s="5"/>
      <c r="J85" s="5">
        <f t="shared" ref="J85:J95" si="26">SUM(H85:I85)</f>
        <v>1295</v>
      </c>
      <c r="K85" s="48">
        <f t="shared" si="21"/>
        <v>0.99922839506172845</v>
      </c>
    </row>
    <row r="86" spans="1:11" ht="12.75" customHeight="1" x14ac:dyDescent="0.2">
      <c r="A86" s="5" t="s">
        <v>87</v>
      </c>
      <c r="B86" s="19">
        <v>2794</v>
      </c>
      <c r="C86" s="19"/>
      <c r="D86" s="19">
        <f>SUM(B86:C86)</f>
        <v>2794</v>
      </c>
      <c r="E86" s="19">
        <v>0</v>
      </c>
      <c r="F86" s="19"/>
      <c r="G86" s="19">
        <f t="shared" si="25"/>
        <v>0</v>
      </c>
      <c r="H86" s="5"/>
      <c r="I86" s="5"/>
      <c r="J86" s="5">
        <f t="shared" si="26"/>
        <v>0</v>
      </c>
      <c r="K86" s="48"/>
    </row>
    <row r="87" spans="1:11" ht="12.75" customHeight="1" x14ac:dyDescent="0.2">
      <c r="A87" s="5" t="s">
        <v>88</v>
      </c>
      <c r="B87" s="19">
        <v>3000</v>
      </c>
      <c r="C87" s="19"/>
      <c r="D87" s="19">
        <f>SUM(B87:C87)</f>
        <v>3000</v>
      </c>
      <c r="E87" s="19">
        <v>3000</v>
      </c>
      <c r="F87" s="19"/>
      <c r="G87" s="19">
        <f t="shared" si="25"/>
        <v>3000</v>
      </c>
      <c r="H87" s="5">
        <v>2283</v>
      </c>
      <c r="I87" s="5"/>
      <c r="J87" s="5">
        <f t="shared" si="26"/>
        <v>2283</v>
      </c>
      <c r="K87" s="48">
        <f t="shared" si="21"/>
        <v>0.76100000000000001</v>
      </c>
    </row>
    <row r="88" spans="1:11" ht="12.75" customHeight="1" x14ac:dyDescent="0.2">
      <c r="A88" s="5" t="s">
        <v>89</v>
      </c>
      <c r="B88" s="19">
        <v>12700</v>
      </c>
      <c r="C88" s="19"/>
      <c r="D88" s="19">
        <f>SUM(B88:C88)</f>
        <v>12700</v>
      </c>
      <c r="E88" s="19">
        <v>0</v>
      </c>
      <c r="F88" s="19"/>
      <c r="G88" s="19">
        <f t="shared" si="25"/>
        <v>0</v>
      </c>
      <c r="H88" s="5"/>
      <c r="I88" s="5"/>
      <c r="J88" s="5">
        <f t="shared" si="26"/>
        <v>0</v>
      </c>
      <c r="K88" s="48"/>
    </row>
    <row r="89" spans="1:11" ht="12.75" customHeight="1" x14ac:dyDescent="0.2">
      <c r="A89" s="5" t="s">
        <v>176</v>
      </c>
      <c r="B89" s="19"/>
      <c r="C89" s="19"/>
      <c r="D89" s="19"/>
      <c r="E89" s="19">
        <v>3061</v>
      </c>
      <c r="F89" s="19"/>
      <c r="G89" s="19">
        <f t="shared" si="25"/>
        <v>3061</v>
      </c>
      <c r="H89" s="5"/>
      <c r="I89" s="5"/>
      <c r="J89" s="5">
        <f t="shared" si="26"/>
        <v>0</v>
      </c>
      <c r="K89" s="48">
        <f t="shared" si="21"/>
        <v>0</v>
      </c>
    </row>
    <row r="90" spans="1:11" ht="12.75" customHeight="1" x14ac:dyDescent="0.2">
      <c r="A90" s="5" t="s">
        <v>182</v>
      </c>
      <c r="B90" s="19"/>
      <c r="C90" s="19"/>
      <c r="D90" s="19"/>
      <c r="E90" s="19">
        <v>285</v>
      </c>
      <c r="F90" s="19"/>
      <c r="G90" s="19">
        <f t="shared" si="25"/>
        <v>285</v>
      </c>
      <c r="H90" s="5">
        <v>285</v>
      </c>
      <c r="I90" s="5"/>
      <c r="J90" s="5">
        <f t="shared" si="26"/>
        <v>285</v>
      </c>
      <c r="K90" s="48">
        <f t="shared" si="21"/>
        <v>1</v>
      </c>
    </row>
    <row r="91" spans="1:11" ht="12.75" customHeight="1" x14ac:dyDescent="0.2">
      <c r="A91" s="5"/>
      <c r="B91" s="19"/>
      <c r="C91" s="19"/>
      <c r="D91" s="19"/>
      <c r="E91" s="19"/>
      <c r="F91" s="19"/>
      <c r="G91" s="19"/>
      <c r="H91" s="5"/>
      <c r="I91" s="5"/>
      <c r="J91" s="5"/>
      <c r="K91" s="48"/>
    </row>
    <row r="92" spans="1:11" ht="12.75" customHeight="1" x14ac:dyDescent="0.2">
      <c r="A92" s="3" t="s">
        <v>90</v>
      </c>
      <c r="B92" s="26">
        <f t="shared" ref="B92:G92" si="27">SUM(B93:B95)</f>
        <v>8000</v>
      </c>
      <c r="C92" s="26">
        <f t="shared" si="27"/>
        <v>10650</v>
      </c>
      <c r="D92" s="26">
        <f t="shared" si="27"/>
        <v>18650</v>
      </c>
      <c r="E92" s="26">
        <f t="shared" si="27"/>
        <v>0</v>
      </c>
      <c r="F92" s="26">
        <f t="shared" si="27"/>
        <v>0</v>
      </c>
      <c r="G92" s="26">
        <f t="shared" si="27"/>
        <v>0</v>
      </c>
      <c r="H92" s="26">
        <f t="shared" ref="H92:I92" si="28">SUM(H93:H95)</f>
        <v>0</v>
      </c>
      <c r="I92" s="26">
        <f t="shared" si="28"/>
        <v>0</v>
      </c>
      <c r="J92" s="26">
        <f>SUM(J93:J95)</f>
        <v>0</v>
      </c>
      <c r="K92" s="48"/>
    </row>
    <row r="93" spans="1:11" ht="12.75" customHeight="1" x14ac:dyDescent="0.2">
      <c r="A93" s="5" t="s">
        <v>91</v>
      </c>
      <c r="B93" s="19">
        <v>8000</v>
      </c>
      <c r="C93" s="19"/>
      <c r="D93" s="19">
        <f>SUM(B93:C93)</f>
        <v>8000</v>
      </c>
      <c r="E93" s="19">
        <v>0</v>
      </c>
      <c r="F93" s="19"/>
      <c r="G93" s="19">
        <f>SUM(E93:F93)</f>
        <v>0</v>
      </c>
      <c r="H93" s="5"/>
      <c r="I93" s="5"/>
      <c r="J93" s="5">
        <f t="shared" si="26"/>
        <v>0</v>
      </c>
      <c r="K93" s="48"/>
    </row>
    <row r="94" spans="1:11" ht="12.75" customHeight="1" x14ac:dyDescent="0.2">
      <c r="A94" s="5" t="s">
        <v>92</v>
      </c>
      <c r="B94" s="19"/>
      <c r="C94" s="19">
        <v>1600</v>
      </c>
      <c r="D94" s="19">
        <f>SUM(B94:C94)</f>
        <v>1600</v>
      </c>
      <c r="E94" s="19">
        <v>0</v>
      </c>
      <c r="F94" s="19">
        <v>0</v>
      </c>
      <c r="G94" s="19">
        <f>SUM(E94:F94)</f>
        <v>0</v>
      </c>
      <c r="H94" s="5"/>
      <c r="I94" s="5"/>
      <c r="J94" s="5">
        <f t="shared" si="26"/>
        <v>0</v>
      </c>
      <c r="K94" s="48"/>
    </row>
    <row r="95" spans="1:11" ht="12.75" customHeight="1" x14ac:dyDescent="0.2">
      <c r="A95" s="5" t="s">
        <v>93</v>
      </c>
      <c r="B95" s="19"/>
      <c r="C95" s="19">
        <v>9050</v>
      </c>
      <c r="D95" s="19">
        <f>SUM(B95:C95)</f>
        <v>9050</v>
      </c>
      <c r="E95" s="19">
        <v>0</v>
      </c>
      <c r="F95" s="19">
        <v>0</v>
      </c>
      <c r="G95" s="19">
        <f>SUM(E95:F95)</f>
        <v>0</v>
      </c>
      <c r="H95" s="5"/>
      <c r="I95" s="5"/>
      <c r="J95" s="5">
        <f t="shared" si="26"/>
        <v>0</v>
      </c>
      <c r="K95" s="48"/>
    </row>
    <row r="96" spans="1:11" ht="12.75" customHeight="1" x14ac:dyDescent="0.2">
      <c r="A96" s="5"/>
      <c r="B96" s="19"/>
      <c r="C96" s="19"/>
      <c r="D96" s="19"/>
      <c r="E96" s="19"/>
      <c r="F96" s="19"/>
      <c r="G96" s="19"/>
      <c r="H96" s="16"/>
      <c r="I96" s="16"/>
      <c r="J96" s="16"/>
      <c r="K96" s="48"/>
    </row>
    <row r="97" spans="1:11" ht="12.75" customHeight="1" x14ac:dyDescent="0.2">
      <c r="A97" s="3" t="s">
        <v>94</v>
      </c>
      <c r="B97" s="26">
        <f t="shared" ref="B97:G97" si="29">SUM(B98)</f>
        <v>3175</v>
      </c>
      <c r="C97" s="26">
        <f t="shared" si="29"/>
        <v>0</v>
      </c>
      <c r="D97" s="26">
        <f t="shared" si="29"/>
        <v>3175</v>
      </c>
      <c r="E97" s="26">
        <f t="shared" si="29"/>
        <v>3175</v>
      </c>
      <c r="F97" s="26">
        <f t="shared" si="29"/>
        <v>0</v>
      </c>
      <c r="G97" s="26">
        <f t="shared" si="29"/>
        <v>3175</v>
      </c>
      <c r="H97" s="26">
        <f t="shared" ref="H97:J97" si="30">SUM(H98)</f>
        <v>0</v>
      </c>
      <c r="I97" s="26">
        <f t="shared" si="30"/>
        <v>0</v>
      </c>
      <c r="J97" s="26">
        <f t="shared" si="30"/>
        <v>0</v>
      </c>
      <c r="K97" s="48">
        <f t="shared" si="21"/>
        <v>0</v>
      </c>
    </row>
    <row r="98" spans="1:11" ht="12.75" customHeight="1" x14ac:dyDescent="0.2">
      <c r="A98" s="5" t="s">
        <v>95</v>
      </c>
      <c r="B98" s="19">
        <v>3175</v>
      </c>
      <c r="C98" s="19"/>
      <c r="D98" s="19">
        <f>SUM(B98:C98)</f>
        <v>3175</v>
      </c>
      <c r="E98" s="19">
        <v>3175</v>
      </c>
      <c r="F98" s="19"/>
      <c r="G98" s="19">
        <f>SUM(E98:F98)</f>
        <v>3175</v>
      </c>
      <c r="H98" s="5"/>
      <c r="I98" s="5"/>
      <c r="J98" s="5">
        <f>SUM(H98:I98)</f>
        <v>0</v>
      </c>
      <c r="K98" s="48">
        <f t="shared" si="21"/>
        <v>0</v>
      </c>
    </row>
    <row r="99" spans="1:11" ht="12.75" customHeight="1" x14ac:dyDescent="0.2">
      <c r="A99" s="5"/>
      <c r="B99" s="18"/>
      <c r="C99" s="18"/>
      <c r="D99" s="19"/>
      <c r="E99" s="18"/>
      <c r="F99" s="18"/>
      <c r="G99" s="19"/>
      <c r="H99" s="5"/>
      <c r="I99" s="5"/>
      <c r="J99" s="5"/>
      <c r="K99" s="48"/>
    </row>
    <row r="100" spans="1:11" ht="12.75" customHeight="1" x14ac:dyDescent="0.2">
      <c r="A100" s="3" t="s">
        <v>36</v>
      </c>
      <c r="B100" s="26">
        <f t="shared" ref="B100:G100" si="31">SUM(B101)</f>
        <v>0</v>
      </c>
      <c r="C100" s="26">
        <f t="shared" si="31"/>
        <v>1000</v>
      </c>
      <c r="D100" s="26">
        <f t="shared" si="31"/>
        <v>1000</v>
      </c>
      <c r="E100" s="26">
        <f t="shared" si="31"/>
        <v>0</v>
      </c>
      <c r="F100" s="26">
        <f t="shared" si="31"/>
        <v>0</v>
      </c>
      <c r="G100" s="26">
        <f t="shared" si="31"/>
        <v>0</v>
      </c>
      <c r="H100" s="26">
        <f t="shared" ref="H100:J100" si="32">SUM(H101)</f>
        <v>0</v>
      </c>
      <c r="I100" s="26">
        <f t="shared" si="32"/>
        <v>0</v>
      </c>
      <c r="J100" s="26">
        <f t="shared" si="32"/>
        <v>0</v>
      </c>
      <c r="K100" s="48"/>
    </row>
    <row r="101" spans="1:11" ht="12.75" customHeight="1" x14ac:dyDescent="0.2">
      <c r="A101" s="5" t="s">
        <v>34</v>
      </c>
      <c r="B101" s="19"/>
      <c r="C101" s="19">
        <v>1000</v>
      </c>
      <c r="D101" s="19">
        <f>SUM(B101:C101)</f>
        <v>1000</v>
      </c>
      <c r="E101" s="19"/>
      <c r="F101" s="19">
        <v>0</v>
      </c>
      <c r="G101" s="19">
        <f>SUM(E101:F101)</f>
        <v>0</v>
      </c>
      <c r="H101" s="5"/>
      <c r="I101" s="5"/>
      <c r="J101" s="5">
        <f>SUM(H101:I101)</f>
        <v>0</v>
      </c>
      <c r="K101" s="48"/>
    </row>
    <row r="102" spans="1:11" ht="12.75" customHeight="1" x14ac:dyDescent="0.2">
      <c r="A102" s="5"/>
      <c r="B102" s="19"/>
      <c r="C102" s="19"/>
      <c r="D102" s="19"/>
      <c r="E102" s="19"/>
      <c r="F102" s="19"/>
      <c r="G102" s="19"/>
      <c r="H102" s="16"/>
      <c r="I102" s="16"/>
      <c r="J102" s="5"/>
      <c r="K102" s="48"/>
    </row>
    <row r="103" spans="1:11" ht="12.75" customHeight="1" x14ac:dyDescent="0.2">
      <c r="A103" s="3" t="s">
        <v>55</v>
      </c>
      <c r="B103" s="26">
        <f t="shared" ref="B103:G103" si="33">SUM(B104:B104)</f>
        <v>5500</v>
      </c>
      <c r="C103" s="26">
        <f t="shared" si="33"/>
        <v>0</v>
      </c>
      <c r="D103" s="26">
        <f t="shared" si="33"/>
        <v>5500</v>
      </c>
      <c r="E103" s="26">
        <f t="shared" si="33"/>
        <v>0</v>
      </c>
      <c r="F103" s="26">
        <f t="shared" si="33"/>
        <v>0</v>
      </c>
      <c r="G103" s="26">
        <f t="shared" si="33"/>
        <v>0</v>
      </c>
      <c r="H103" s="3">
        <f t="shared" ref="H103:J103" si="34">SUM(H104)</f>
        <v>0</v>
      </c>
      <c r="I103" s="3">
        <f t="shared" si="34"/>
        <v>0</v>
      </c>
      <c r="J103" s="3">
        <f t="shared" si="34"/>
        <v>0</v>
      </c>
      <c r="K103" s="48"/>
    </row>
    <row r="104" spans="1:11" ht="12.75" customHeight="1" x14ac:dyDescent="0.2">
      <c r="A104" s="5" t="s">
        <v>96</v>
      </c>
      <c r="B104" s="19">
        <v>5500</v>
      </c>
      <c r="C104" s="19"/>
      <c r="D104" s="19">
        <f>SUM(B104:C104)</f>
        <v>5500</v>
      </c>
      <c r="E104" s="19">
        <v>0</v>
      </c>
      <c r="F104" s="19"/>
      <c r="G104" s="19">
        <f>SUM(E104:F104)</f>
        <v>0</v>
      </c>
      <c r="H104" s="16"/>
      <c r="I104" s="16"/>
      <c r="J104" s="5">
        <f t="shared" ref="J104:J113" si="35">SUM(H104:I104)</f>
        <v>0</v>
      </c>
      <c r="K104" s="48"/>
    </row>
    <row r="105" spans="1:11" ht="12.75" customHeight="1" x14ac:dyDescent="0.2">
      <c r="A105" s="28"/>
      <c r="B105" s="18"/>
      <c r="C105" s="18"/>
      <c r="D105" s="19"/>
      <c r="E105" s="18"/>
      <c r="F105" s="18"/>
      <c r="G105" s="19"/>
      <c r="H105" s="16"/>
      <c r="I105" s="16"/>
      <c r="J105" s="5"/>
      <c r="K105" s="48"/>
    </row>
    <row r="106" spans="1:11" ht="12.75" customHeight="1" x14ac:dyDescent="0.2">
      <c r="A106" s="3" t="s">
        <v>97</v>
      </c>
      <c r="B106" s="34">
        <f t="shared" ref="B106:G106" si="36">SUM(B107)</f>
        <v>3352</v>
      </c>
      <c r="C106" s="34">
        <f t="shared" si="36"/>
        <v>0</v>
      </c>
      <c r="D106" s="34">
        <f t="shared" si="36"/>
        <v>3352</v>
      </c>
      <c r="E106" s="34">
        <f t="shared" si="36"/>
        <v>3352</v>
      </c>
      <c r="F106" s="34">
        <f t="shared" si="36"/>
        <v>0</v>
      </c>
      <c r="G106" s="34">
        <f t="shared" si="36"/>
        <v>3352</v>
      </c>
      <c r="H106" s="3">
        <f t="shared" ref="H106:J106" si="37">SUM(H107)</f>
        <v>3351</v>
      </c>
      <c r="I106" s="3">
        <f t="shared" si="37"/>
        <v>0</v>
      </c>
      <c r="J106" s="3">
        <f t="shared" si="37"/>
        <v>3351</v>
      </c>
      <c r="K106" s="48">
        <f t="shared" si="21"/>
        <v>0.99970167064439142</v>
      </c>
    </row>
    <row r="107" spans="1:11" ht="12.75" customHeight="1" x14ac:dyDescent="0.2">
      <c r="A107" s="5" t="s">
        <v>98</v>
      </c>
      <c r="B107" s="18">
        <v>3352</v>
      </c>
      <c r="C107" s="18"/>
      <c r="D107" s="19">
        <f>SUM(B107:C107)</f>
        <v>3352</v>
      </c>
      <c r="E107" s="18">
        <v>3352</v>
      </c>
      <c r="F107" s="18"/>
      <c r="G107" s="19">
        <f>SUM(E107:F107)</f>
        <v>3352</v>
      </c>
      <c r="H107" s="16">
        <v>3351</v>
      </c>
      <c r="I107" s="16"/>
      <c r="J107" s="5">
        <f>SUM(H107:I107)</f>
        <v>3351</v>
      </c>
      <c r="K107" s="48">
        <f t="shared" si="21"/>
        <v>0.99970167064439142</v>
      </c>
    </row>
    <row r="108" spans="1:11" ht="12.75" customHeight="1" x14ac:dyDescent="0.2">
      <c r="A108" s="5"/>
      <c r="B108" s="18"/>
      <c r="C108" s="18"/>
      <c r="D108" s="19"/>
      <c r="E108" s="18"/>
      <c r="F108" s="18"/>
      <c r="G108" s="19"/>
      <c r="H108" s="16"/>
      <c r="I108" s="16"/>
      <c r="J108" s="5"/>
      <c r="K108" s="48"/>
    </row>
    <row r="109" spans="1:11" ht="12.75" customHeight="1" x14ac:dyDescent="0.2">
      <c r="A109" s="3" t="s">
        <v>44</v>
      </c>
      <c r="B109" s="34">
        <f>B110</f>
        <v>0</v>
      </c>
      <c r="C109" s="34">
        <f t="shared" ref="C109:J109" si="38">C110</f>
        <v>0</v>
      </c>
      <c r="D109" s="34">
        <f t="shared" si="38"/>
        <v>0</v>
      </c>
      <c r="E109" s="34">
        <f t="shared" si="38"/>
        <v>2453</v>
      </c>
      <c r="F109" s="34">
        <f t="shared" si="38"/>
        <v>0</v>
      </c>
      <c r="G109" s="34">
        <f t="shared" si="38"/>
        <v>2453</v>
      </c>
      <c r="H109" s="34">
        <f t="shared" si="38"/>
        <v>2452</v>
      </c>
      <c r="I109" s="34">
        <f t="shared" si="38"/>
        <v>0</v>
      </c>
      <c r="J109" s="34">
        <f t="shared" si="38"/>
        <v>2452</v>
      </c>
      <c r="K109" s="48">
        <f t="shared" si="21"/>
        <v>0.99959233591520591</v>
      </c>
    </row>
    <row r="110" spans="1:11" ht="12.75" customHeight="1" x14ac:dyDescent="0.2">
      <c r="A110" s="5" t="s">
        <v>159</v>
      </c>
      <c r="B110" s="18"/>
      <c r="C110" s="18"/>
      <c r="D110" s="19"/>
      <c r="E110" s="18">
        <v>2453</v>
      </c>
      <c r="F110" s="18"/>
      <c r="G110" s="19">
        <f>SUM(E110:F110)</f>
        <v>2453</v>
      </c>
      <c r="H110" s="16">
        <v>2452</v>
      </c>
      <c r="I110" s="16"/>
      <c r="J110" s="5">
        <f>SUM(H110:I110)</f>
        <v>2452</v>
      </c>
      <c r="K110" s="48">
        <f t="shared" si="21"/>
        <v>0.99959233591520591</v>
      </c>
    </row>
    <row r="111" spans="1:11" ht="12.75" customHeight="1" x14ac:dyDescent="0.2">
      <c r="A111" s="5"/>
      <c r="B111" s="18"/>
      <c r="C111" s="18"/>
      <c r="D111" s="19"/>
      <c r="E111" s="18"/>
      <c r="F111" s="18"/>
      <c r="G111" s="19"/>
      <c r="H111" s="16"/>
      <c r="I111" s="16"/>
      <c r="J111" s="5"/>
      <c r="K111" s="48"/>
    </row>
    <row r="112" spans="1:11" ht="12.75" customHeight="1" x14ac:dyDescent="0.2">
      <c r="A112" s="2" t="s">
        <v>99</v>
      </c>
      <c r="B112" s="34">
        <f t="shared" ref="B112:G112" si="39">B113</f>
        <v>509</v>
      </c>
      <c r="C112" s="34">
        <f t="shared" si="39"/>
        <v>0</v>
      </c>
      <c r="D112" s="34">
        <f t="shared" si="39"/>
        <v>509</v>
      </c>
      <c r="E112" s="34">
        <f t="shared" si="39"/>
        <v>509</v>
      </c>
      <c r="F112" s="34">
        <f t="shared" si="39"/>
        <v>0</v>
      </c>
      <c r="G112" s="34">
        <f t="shared" si="39"/>
        <v>509</v>
      </c>
      <c r="H112" s="34">
        <f t="shared" ref="H112:J112" si="40">H113</f>
        <v>508</v>
      </c>
      <c r="I112" s="34">
        <f t="shared" si="40"/>
        <v>0</v>
      </c>
      <c r="J112" s="34">
        <f t="shared" si="40"/>
        <v>508</v>
      </c>
      <c r="K112" s="48">
        <f t="shared" si="21"/>
        <v>0.99803536345776034</v>
      </c>
    </row>
    <row r="113" spans="1:11" ht="12.75" customHeight="1" x14ac:dyDescent="0.2">
      <c r="A113" s="4" t="s">
        <v>100</v>
      </c>
      <c r="B113" s="18">
        <v>509</v>
      </c>
      <c r="C113" s="18"/>
      <c r="D113" s="19">
        <f>SUM(B113:C113)</f>
        <v>509</v>
      </c>
      <c r="E113" s="18">
        <v>509</v>
      </c>
      <c r="F113" s="18"/>
      <c r="G113" s="19">
        <f>SUM(E113:F113)</f>
        <v>509</v>
      </c>
      <c r="H113" s="16">
        <v>508</v>
      </c>
      <c r="I113" s="16"/>
      <c r="J113" s="5">
        <f t="shared" si="35"/>
        <v>508</v>
      </c>
      <c r="K113" s="48">
        <f t="shared" si="21"/>
        <v>0.99803536345776034</v>
      </c>
    </row>
    <row r="114" spans="1:11" ht="12.75" customHeight="1" x14ac:dyDescent="0.2">
      <c r="A114" s="19"/>
      <c r="B114" s="18"/>
      <c r="C114" s="18"/>
      <c r="D114" s="19"/>
      <c r="E114" s="18"/>
      <c r="F114" s="18"/>
      <c r="G114" s="19"/>
      <c r="H114" s="16"/>
      <c r="I114" s="16"/>
      <c r="J114" s="5"/>
      <c r="K114" s="48"/>
    </row>
    <row r="115" spans="1:11" ht="12.75" customHeight="1" x14ac:dyDescent="0.2">
      <c r="A115" s="26" t="s">
        <v>101</v>
      </c>
      <c r="B115" s="3">
        <f>SUM(B116:B117)</f>
        <v>3874</v>
      </c>
      <c r="C115" s="3">
        <f t="shared" ref="C115:J115" si="41">SUM(C116:C117)</f>
        <v>0</v>
      </c>
      <c r="D115" s="3">
        <f t="shared" si="41"/>
        <v>3874</v>
      </c>
      <c r="E115" s="3">
        <f t="shared" si="41"/>
        <v>4285</v>
      </c>
      <c r="F115" s="3">
        <f t="shared" si="41"/>
        <v>0</v>
      </c>
      <c r="G115" s="3">
        <f t="shared" si="41"/>
        <v>4285</v>
      </c>
      <c r="H115" s="3">
        <f t="shared" si="41"/>
        <v>4286</v>
      </c>
      <c r="I115" s="3">
        <f t="shared" si="41"/>
        <v>0</v>
      </c>
      <c r="J115" s="3">
        <f t="shared" si="41"/>
        <v>4286</v>
      </c>
      <c r="K115" s="48">
        <f t="shared" si="21"/>
        <v>1.0002333722287047</v>
      </c>
    </row>
    <row r="116" spans="1:11" ht="12.75" customHeight="1" x14ac:dyDescent="0.2">
      <c r="A116" s="19" t="s">
        <v>102</v>
      </c>
      <c r="B116" s="18">
        <v>3874</v>
      </c>
      <c r="C116" s="18"/>
      <c r="D116" s="19">
        <f>SUM(B116:C116)</f>
        <v>3874</v>
      </c>
      <c r="E116" s="18">
        <v>3874</v>
      </c>
      <c r="F116" s="18"/>
      <c r="G116" s="19">
        <f>SUM(E116:F116)</f>
        <v>3874</v>
      </c>
      <c r="H116" s="16">
        <v>3874</v>
      </c>
      <c r="I116" s="16"/>
      <c r="J116" s="5">
        <f>SUM(H116:I116)</f>
        <v>3874</v>
      </c>
      <c r="K116" s="48">
        <f t="shared" si="21"/>
        <v>1</v>
      </c>
    </row>
    <row r="117" spans="1:11" ht="12.75" customHeight="1" x14ac:dyDescent="0.2">
      <c r="A117" s="19" t="s">
        <v>158</v>
      </c>
      <c r="B117" s="18"/>
      <c r="C117" s="18"/>
      <c r="D117" s="19"/>
      <c r="E117" s="18">
        <v>411</v>
      </c>
      <c r="F117" s="18"/>
      <c r="G117" s="19">
        <f>SUM(E117:F117)</f>
        <v>411</v>
      </c>
      <c r="H117" s="16">
        <v>412</v>
      </c>
      <c r="I117" s="16"/>
      <c r="J117" s="5">
        <f>SUM(H117:I117)</f>
        <v>412</v>
      </c>
      <c r="K117" s="48">
        <f t="shared" si="21"/>
        <v>1.002433090024331</v>
      </c>
    </row>
    <row r="118" spans="1:11" ht="12.75" customHeight="1" x14ac:dyDescent="0.2">
      <c r="A118" s="19"/>
      <c r="B118" s="18"/>
      <c r="C118" s="18"/>
      <c r="D118" s="19"/>
      <c r="E118" s="34"/>
      <c r="F118" s="34"/>
      <c r="G118" s="26"/>
      <c r="H118" s="3"/>
      <c r="I118" s="3"/>
      <c r="J118" s="3"/>
      <c r="K118" s="48"/>
    </row>
    <row r="119" spans="1:11" ht="12.75" customHeight="1" x14ac:dyDescent="0.2">
      <c r="A119" s="2" t="s">
        <v>13</v>
      </c>
      <c r="B119" s="26">
        <f t="shared" ref="B119:G119" si="42">SUM(B120:B125)</f>
        <v>8240</v>
      </c>
      <c r="C119" s="26">
        <f t="shared" si="42"/>
        <v>0</v>
      </c>
      <c r="D119" s="26">
        <f t="shared" si="42"/>
        <v>8240</v>
      </c>
      <c r="E119" s="26">
        <f t="shared" si="42"/>
        <v>1094</v>
      </c>
      <c r="F119" s="26">
        <f t="shared" si="42"/>
        <v>0</v>
      </c>
      <c r="G119" s="26">
        <f t="shared" si="42"/>
        <v>1094</v>
      </c>
      <c r="H119" s="26">
        <f t="shared" ref="H119:J119" si="43">SUM(H120:H125)</f>
        <v>1093</v>
      </c>
      <c r="I119" s="26">
        <f t="shared" si="43"/>
        <v>0</v>
      </c>
      <c r="J119" s="26">
        <f t="shared" si="43"/>
        <v>1093</v>
      </c>
      <c r="K119" s="48">
        <f t="shared" si="21"/>
        <v>0.9990859232175503</v>
      </c>
    </row>
    <row r="120" spans="1:11" ht="12.75" customHeight="1" x14ac:dyDescent="0.2">
      <c r="A120" s="4" t="s">
        <v>103</v>
      </c>
      <c r="B120" s="18">
        <v>889</v>
      </c>
      <c r="C120" s="18"/>
      <c r="D120" s="19">
        <f t="shared" ref="D120:D125" si="44">SUM(B120:C120)</f>
        <v>889</v>
      </c>
      <c r="E120" s="18">
        <v>0</v>
      </c>
      <c r="F120" s="18"/>
      <c r="G120" s="19">
        <f t="shared" ref="G120:G125" si="45">SUM(E120:F120)</f>
        <v>0</v>
      </c>
      <c r="H120" s="16"/>
      <c r="I120" s="16"/>
      <c r="J120" s="5">
        <f>SUM(H120:I120)</f>
        <v>0</v>
      </c>
      <c r="K120" s="48"/>
    </row>
    <row r="121" spans="1:11" ht="12.75" customHeight="1" x14ac:dyDescent="0.2">
      <c r="A121" s="4" t="s">
        <v>104</v>
      </c>
      <c r="B121" s="18">
        <v>1270</v>
      </c>
      <c r="C121" s="18"/>
      <c r="D121" s="19">
        <f t="shared" si="44"/>
        <v>1270</v>
      </c>
      <c r="E121" s="18">
        <v>0</v>
      </c>
      <c r="F121" s="18"/>
      <c r="G121" s="19">
        <f t="shared" si="45"/>
        <v>0</v>
      </c>
      <c r="H121" s="16"/>
      <c r="I121" s="16"/>
      <c r="J121" s="5">
        <f t="shared" ref="J121:J125" si="46">SUM(H121:I121)</f>
        <v>0</v>
      </c>
      <c r="K121" s="48"/>
    </row>
    <row r="122" spans="1:11" ht="12.75" customHeight="1" x14ac:dyDescent="0.2">
      <c r="A122" s="4" t="s">
        <v>105</v>
      </c>
      <c r="B122" s="18">
        <v>381</v>
      </c>
      <c r="C122" s="18"/>
      <c r="D122" s="19">
        <f t="shared" si="44"/>
        <v>381</v>
      </c>
      <c r="E122" s="18">
        <v>1094</v>
      </c>
      <c r="F122" s="18"/>
      <c r="G122" s="19">
        <f t="shared" si="45"/>
        <v>1094</v>
      </c>
      <c r="H122" s="16">
        <v>1093</v>
      </c>
      <c r="I122" s="16"/>
      <c r="J122" s="5">
        <f t="shared" si="46"/>
        <v>1093</v>
      </c>
      <c r="K122" s="48">
        <f t="shared" si="21"/>
        <v>0.9990859232175503</v>
      </c>
    </row>
    <row r="123" spans="1:11" ht="12.75" customHeight="1" x14ac:dyDescent="0.2">
      <c r="A123" s="4" t="s">
        <v>106</v>
      </c>
      <c r="B123" s="18">
        <v>1900</v>
      </c>
      <c r="C123" s="18"/>
      <c r="D123" s="19">
        <f t="shared" si="44"/>
        <v>1900</v>
      </c>
      <c r="E123" s="18">
        <v>0</v>
      </c>
      <c r="F123" s="18"/>
      <c r="G123" s="19">
        <f t="shared" si="45"/>
        <v>0</v>
      </c>
      <c r="H123" s="16"/>
      <c r="I123" s="16"/>
      <c r="J123" s="5">
        <f t="shared" si="46"/>
        <v>0</v>
      </c>
      <c r="K123" s="48"/>
    </row>
    <row r="124" spans="1:11" ht="12.75" customHeight="1" x14ac:dyDescent="0.2">
      <c r="A124" s="4" t="s">
        <v>107</v>
      </c>
      <c r="B124" s="18">
        <v>1900</v>
      </c>
      <c r="C124" s="18"/>
      <c r="D124" s="19">
        <f t="shared" si="44"/>
        <v>1900</v>
      </c>
      <c r="E124" s="18">
        <v>0</v>
      </c>
      <c r="F124" s="18"/>
      <c r="G124" s="19">
        <f t="shared" si="45"/>
        <v>0</v>
      </c>
      <c r="H124" s="16"/>
      <c r="I124" s="16"/>
      <c r="J124" s="5">
        <f t="shared" si="46"/>
        <v>0</v>
      </c>
      <c r="K124" s="48"/>
    </row>
    <row r="125" spans="1:11" ht="12.75" customHeight="1" x14ac:dyDescent="0.2">
      <c r="A125" s="4" t="s">
        <v>108</v>
      </c>
      <c r="B125" s="18">
        <v>1900</v>
      </c>
      <c r="C125" s="18"/>
      <c r="D125" s="19">
        <f t="shared" si="44"/>
        <v>1900</v>
      </c>
      <c r="E125" s="18">
        <v>0</v>
      </c>
      <c r="F125" s="18"/>
      <c r="G125" s="19">
        <f t="shared" si="45"/>
        <v>0</v>
      </c>
      <c r="H125" s="16"/>
      <c r="I125" s="16"/>
      <c r="J125" s="5">
        <f t="shared" si="46"/>
        <v>0</v>
      </c>
      <c r="K125" s="48"/>
    </row>
    <row r="126" spans="1:11" x14ac:dyDescent="0.2">
      <c r="A126" s="4"/>
      <c r="B126" s="5"/>
      <c r="C126" s="5"/>
      <c r="D126" s="5"/>
      <c r="E126" s="5"/>
      <c r="F126" s="5"/>
      <c r="G126" s="5"/>
      <c r="H126" s="16"/>
      <c r="I126" s="16"/>
      <c r="J126" s="5"/>
      <c r="K126" s="48"/>
    </row>
    <row r="127" spans="1:11" ht="30" customHeight="1" x14ac:dyDescent="0.2">
      <c r="A127" s="53" t="s">
        <v>0</v>
      </c>
      <c r="B127" s="54" t="s">
        <v>56</v>
      </c>
      <c r="C127" s="54"/>
      <c r="D127" s="54"/>
      <c r="E127" s="55" t="s">
        <v>193</v>
      </c>
      <c r="F127" s="55"/>
      <c r="G127" s="55"/>
      <c r="H127" s="55" t="s">
        <v>190</v>
      </c>
      <c r="I127" s="55"/>
      <c r="J127" s="55"/>
      <c r="K127" s="49" t="s">
        <v>191</v>
      </c>
    </row>
    <row r="128" spans="1:11" ht="38.25" x14ac:dyDescent="0.2">
      <c r="A128" s="53"/>
      <c r="B128" s="25" t="s">
        <v>3</v>
      </c>
      <c r="C128" s="25" t="s">
        <v>4</v>
      </c>
      <c r="D128" s="25" t="s">
        <v>32</v>
      </c>
      <c r="E128" s="25" t="s">
        <v>3</v>
      </c>
      <c r="F128" s="25" t="s">
        <v>4</v>
      </c>
      <c r="G128" s="25" t="s">
        <v>33</v>
      </c>
      <c r="H128" s="25" t="s">
        <v>3</v>
      </c>
      <c r="I128" s="25" t="s">
        <v>4</v>
      </c>
      <c r="J128" s="25" t="s">
        <v>33</v>
      </c>
      <c r="K128" s="50"/>
    </row>
    <row r="129" spans="1:11" x14ac:dyDescent="0.2">
      <c r="A129" s="31"/>
      <c r="B129" s="25"/>
      <c r="C129" s="25"/>
      <c r="D129" s="25"/>
      <c r="E129" s="25"/>
      <c r="F129" s="25"/>
      <c r="G129" s="25"/>
      <c r="H129" s="41"/>
      <c r="I129" s="41"/>
      <c r="J129" s="41"/>
      <c r="K129" s="48"/>
    </row>
    <row r="130" spans="1:11" x14ac:dyDescent="0.2">
      <c r="A130" s="2" t="s">
        <v>52</v>
      </c>
      <c r="B130" s="26">
        <f t="shared" ref="B130:G130" si="47">SUM(B131:B131)</f>
        <v>8250</v>
      </c>
      <c r="C130" s="26">
        <f t="shared" si="47"/>
        <v>0</v>
      </c>
      <c r="D130" s="26">
        <f t="shared" si="47"/>
        <v>8250</v>
      </c>
      <c r="E130" s="26">
        <f t="shared" si="47"/>
        <v>0</v>
      </c>
      <c r="F130" s="26">
        <f t="shared" si="47"/>
        <v>0</v>
      </c>
      <c r="G130" s="26">
        <f t="shared" si="47"/>
        <v>0</v>
      </c>
      <c r="H130" s="26">
        <f t="shared" ref="H130:J130" si="48">SUM(H131:H131)</f>
        <v>0</v>
      </c>
      <c r="I130" s="26">
        <f t="shared" si="48"/>
        <v>0</v>
      </c>
      <c r="J130" s="26">
        <f t="shared" si="48"/>
        <v>0</v>
      </c>
      <c r="K130" s="48"/>
    </row>
    <row r="131" spans="1:11" x14ac:dyDescent="0.2">
      <c r="A131" s="4" t="s">
        <v>109</v>
      </c>
      <c r="B131" s="18">
        <v>8250</v>
      </c>
      <c r="C131" s="18"/>
      <c r="D131" s="19">
        <f>SUM(B131:C131)</f>
        <v>8250</v>
      </c>
      <c r="E131" s="18">
        <v>0</v>
      </c>
      <c r="F131" s="18"/>
      <c r="G131" s="19">
        <f>SUM(E131:F131)</f>
        <v>0</v>
      </c>
      <c r="H131" s="39"/>
      <c r="I131" s="39"/>
      <c r="J131" s="5">
        <f>SUM(H131:I131)</f>
        <v>0</v>
      </c>
      <c r="K131" s="48"/>
    </row>
    <row r="132" spans="1:11" x14ac:dyDescent="0.2">
      <c r="A132" s="4"/>
      <c r="B132" s="18"/>
      <c r="C132" s="18"/>
      <c r="D132" s="19"/>
      <c r="E132" s="18"/>
      <c r="F132" s="18"/>
      <c r="G132" s="19"/>
      <c r="H132" s="39"/>
      <c r="I132" s="16"/>
      <c r="J132" s="5"/>
      <c r="K132" s="48"/>
    </row>
    <row r="133" spans="1:11" x14ac:dyDescent="0.2">
      <c r="A133" s="2" t="s">
        <v>53</v>
      </c>
      <c r="B133" s="26">
        <f t="shared" ref="B133:G133" si="49">SUM(B134:B134)</f>
        <v>8250</v>
      </c>
      <c r="C133" s="26">
        <f t="shared" si="49"/>
        <v>0</v>
      </c>
      <c r="D133" s="26">
        <f t="shared" si="49"/>
        <v>8250</v>
      </c>
      <c r="E133" s="26">
        <f t="shared" si="49"/>
        <v>0</v>
      </c>
      <c r="F133" s="26">
        <f t="shared" si="49"/>
        <v>0</v>
      </c>
      <c r="G133" s="26">
        <f t="shared" si="49"/>
        <v>0</v>
      </c>
      <c r="H133" s="26">
        <f t="shared" ref="H133:J133" si="50">SUM(H134:H134)</f>
        <v>0</v>
      </c>
      <c r="I133" s="26">
        <f t="shared" si="50"/>
        <v>0</v>
      </c>
      <c r="J133" s="26">
        <f t="shared" si="50"/>
        <v>0</v>
      </c>
      <c r="K133" s="48"/>
    </row>
    <row r="134" spans="1:11" x14ac:dyDescent="0.2">
      <c r="A134" s="4" t="s">
        <v>109</v>
      </c>
      <c r="B134" s="18">
        <v>8250</v>
      </c>
      <c r="C134" s="18"/>
      <c r="D134" s="19">
        <f>SUM(B134:C134)</f>
        <v>8250</v>
      </c>
      <c r="E134" s="18">
        <v>0</v>
      </c>
      <c r="F134" s="18"/>
      <c r="G134" s="19">
        <f>SUM(E134:F134)</f>
        <v>0</v>
      </c>
      <c r="H134" s="39"/>
      <c r="I134" s="16"/>
      <c r="J134" s="5">
        <f t="shared" ref="J134:J173" si="51">SUM(H134:I134)</f>
        <v>0</v>
      </c>
      <c r="K134" s="48"/>
    </row>
    <row r="135" spans="1:11" x14ac:dyDescent="0.2">
      <c r="A135" s="4"/>
      <c r="B135" s="18"/>
      <c r="C135" s="18"/>
      <c r="D135" s="19"/>
      <c r="E135" s="18"/>
      <c r="F135" s="18"/>
      <c r="G135" s="19"/>
      <c r="H135" s="39"/>
      <c r="I135" s="16"/>
      <c r="J135" s="5"/>
      <c r="K135" s="48"/>
    </row>
    <row r="136" spans="1:11" x14ac:dyDescent="0.2">
      <c r="A136" s="2" t="s">
        <v>54</v>
      </c>
      <c r="B136" s="26">
        <f t="shared" ref="B136:G136" si="52">SUM(B137:B137)</f>
        <v>8800</v>
      </c>
      <c r="C136" s="26">
        <f t="shared" si="52"/>
        <v>0</v>
      </c>
      <c r="D136" s="26">
        <f t="shared" si="52"/>
        <v>8800</v>
      </c>
      <c r="E136" s="26">
        <f t="shared" si="52"/>
        <v>10350</v>
      </c>
      <c r="F136" s="26">
        <f t="shared" si="52"/>
        <v>0</v>
      </c>
      <c r="G136" s="26">
        <f t="shared" si="52"/>
        <v>10350</v>
      </c>
      <c r="H136" s="26">
        <f t="shared" ref="H136:J136" si="53">SUM(H137:H137)</f>
        <v>10350</v>
      </c>
      <c r="I136" s="26">
        <f t="shared" si="53"/>
        <v>0</v>
      </c>
      <c r="J136" s="26">
        <f t="shared" si="53"/>
        <v>10350</v>
      </c>
      <c r="K136" s="48">
        <f t="shared" si="21"/>
        <v>1</v>
      </c>
    </row>
    <row r="137" spans="1:11" x14ac:dyDescent="0.2">
      <c r="A137" s="4" t="s">
        <v>110</v>
      </c>
      <c r="B137" s="18">
        <v>8800</v>
      </c>
      <c r="C137" s="18"/>
      <c r="D137" s="19">
        <f>SUM(B137:C137)</f>
        <v>8800</v>
      </c>
      <c r="E137" s="18">
        <v>10350</v>
      </c>
      <c r="F137" s="18"/>
      <c r="G137" s="19">
        <f>SUM(E137:F137)</f>
        <v>10350</v>
      </c>
      <c r="H137" s="39">
        <v>10350</v>
      </c>
      <c r="I137" s="16"/>
      <c r="J137" s="5">
        <f t="shared" si="51"/>
        <v>10350</v>
      </c>
      <c r="K137" s="48">
        <f t="shared" si="21"/>
        <v>1</v>
      </c>
    </row>
    <row r="138" spans="1:11" x14ac:dyDescent="0.2">
      <c r="A138" s="4"/>
      <c r="B138" s="18"/>
      <c r="C138" s="18"/>
      <c r="D138" s="19"/>
      <c r="E138" s="18"/>
      <c r="F138" s="18"/>
      <c r="G138" s="19"/>
      <c r="H138" s="39"/>
      <c r="I138" s="16"/>
      <c r="J138" s="5"/>
      <c r="K138" s="48"/>
    </row>
    <row r="139" spans="1:11" x14ac:dyDescent="0.2">
      <c r="A139" s="2" t="s">
        <v>111</v>
      </c>
      <c r="B139" s="26">
        <f t="shared" ref="B139:G139" si="54">SUM(B140:B144)</f>
        <v>13557</v>
      </c>
      <c r="C139" s="26">
        <f t="shared" si="54"/>
        <v>0</v>
      </c>
      <c r="D139" s="26">
        <f t="shared" si="54"/>
        <v>13557</v>
      </c>
      <c r="E139" s="26">
        <f t="shared" si="54"/>
        <v>13556</v>
      </c>
      <c r="F139" s="26">
        <f t="shared" si="54"/>
        <v>0</v>
      </c>
      <c r="G139" s="26">
        <f t="shared" si="54"/>
        <v>13556</v>
      </c>
      <c r="H139" s="26">
        <f t="shared" ref="H139:J139" si="55">SUM(H140:H144)</f>
        <v>8486</v>
      </c>
      <c r="I139" s="26">
        <f t="shared" si="55"/>
        <v>0</v>
      </c>
      <c r="J139" s="26">
        <f t="shared" si="55"/>
        <v>8486</v>
      </c>
      <c r="K139" s="48">
        <f t="shared" ref="K139:K201" si="56">SUM(J139/G139)</f>
        <v>0.62599586898790205</v>
      </c>
    </row>
    <row r="140" spans="1:11" x14ac:dyDescent="0.2">
      <c r="A140" s="4" t="s">
        <v>112</v>
      </c>
      <c r="B140" s="18">
        <v>1900</v>
      </c>
      <c r="C140" s="18"/>
      <c r="D140" s="19">
        <f>SUM(B140:C140)</f>
        <v>1900</v>
      </c>
      <c r="E140" s="18">
        <v>1900</v>
      </c>
      <c r="F140" s="18"/>
      <c r="G140" s="19">
        <f>SUM(E140:F140)</f>
        <v>1900</v>
      </c>
      <c r="H140" s="39"/>
      <c r="I140" s="16"/>
      <c r="J140" s="5">
        <f t="shared" si="51"/>
        <v>0</v>
      </c>
      <c r="K140" s="48">
        <f t="shared" si="56"/>
        <v>0</v>
      </c>
    </row>
    <row r="141" spans="1:11" x14ac:dyDescent="0.2">
      <c r="A141" s="4" t="s">
        <v>113</v>
      </c>
      <c r="B141" s="18">
        <v>974</v>
      </c>
      <c r="C141" s="18"/>
      <c r="D141" s="19">
        <f>SUM(B141:C141)</f>
        <v>974</v>
      </c>
      <c r="E141" s="18">
        <v>4149</v>
      </c>
      <c r="F141" s="18"/>
      <c r="G141" s="19">
        <f>SUM(E141:F141)</f>
        <v>4149</v>
      </c>
      <c r="H141" s="39">
        <v>4149</v>
      </c>
      <c r="I141" s="16"/>
      <c r="J141" s="5">
        <f t="shared" si="51"/>
        <v>4149</v>
      </c>
      <c r="K141" s="48">
        <f t="shared" si="56"/>
        <v>1</v>
      </c>
    </row>
    <row r="142" spans="1:11" x14ac:dyDescent="0.2">
      <c r="A142" s="4" t="s">
        <v>114</v>
      </c>
      <c r="B142" s="18">
        <v>7513</v>
      </c>
      <c r="C142" s="18"/>
      <c r="D142" s="19">
        <f>SUM(B142:C142)</f>
        <v>7513</v>
      </c>
      <c r="E142" s="18">
        <v>4337</v>
      </c>
      <c r="F142" s="18"/>
      <c r="G142" s="19">
        <f>SUM(E142:F142)</f>
        <v>4337</v>
      </c>
      <c r="H142" s="39">
        <v>4337</v>
      </c>
      <c r="I142" s="16"/>
      <c r="J142" s="5">
        <f t="shared" si="51"/>
        <v>4337</v>
      </c>
      <c r="K142" s="48">
        <f t="shared" si="56"/>
        <v>1</v>
      </c>
    </row>
    <row r="143" spans="1:11" x14ac:dyDescent="0.2">
      <c r="A143" s="4" t="s">
        <v>115</v>
      </c>
      <c r="B143" s="18">
        <v>1900</v>
      </c>
      <c r="C143" s="18"/>
      <c r="D143" s="19">
        <f>SUM(B143:C143)</f>
        <v>1900</v>
      </c>
      <c r="E143" s="18">
        <v>1900</v>
      </c>
      <c r="F143" s="18"/>
      <c r="G143" s="19">
        <f>SUM(E143:F143)</f>
        <v>1900</v>
      </c>
      <c r="H143" s="39"/>
      <c r="I143" s="16"/>
      <c r="J143" s="5">
        <f t="shared" si="51"/>
        <v>0</v>
      </c>
      <c r="K143" s="48">
        <f t="shared" si="56"/>
        <v>0</v>
      </c>
    </row>
    <row r="144" spans="1:11" x14ac:dyDescent="0.2">
      <c r="A144" s="4" t="s">
        <v>116</v>
      </c>
      <c r="B144" s="18">
        <v>1270</v>
      </c>
      <c r="C144" s="18"/>
      <c r="D144" s="19">
        <f>SUM(B144:C144)</f>
        <v>1270</v>
      </c>
      <c r="E144" s="18">
        <v>1270</v>
      </c>
      <c r="F144" s="18"/>
      <c r="G144" s="19">
        <f>SUM(E144:F144)</f>
        <v>1270</v>
      </c>
      <c r="H144" s="39"/>
      <c r="I144" s="16"/>
      <c r="J144" s="5">
        <f t="shared" si="51"/>
        <v>0</v>
      </c>
      <c r="K144" s="48">
        <f t="shared" si="56"/>
        <v>0</v>
      </c>
    </row>
    <row r="145" spans="1:12" x14ac:dyDescent="0.2">
      <c r="A145" s="4"/>
      <c r="B145" s="18"/>
      <c r="C145" s="18"/>
      <c r="D145" s="19"/>
      <c r="E145" s="18"/>
      <c r="F145" s="18"/>
      <c r="G145" s="19"/>
      <c r="H145" s="39"/>
      <c r="I145" s="16"/>
      <c r="J145" s="5"/>
      <c r="K145" s="48"/>
    </row>
    <row r="146" spans="1:12" x14ac:dyDescent="0.2">
      <c r="A146" s="2" t="s">
        <v>117</v>
      </c>
      <c r="B146" s="3">
        <f t="shared" ref="B146:G146" si="57">SUM(B147:B148)</f>
        <v>4495</v>
      </c>
      <c r="C146" s="3">
        <f t="shared" si="57"/>
        <v>0</v>
      </c>
      <c r="D146" s="3">
        <f t="shared" si="57"/>
        <v>4495</v>
      </c>
      <c r="E146" s="3">
        <f t="shared" si="57"/>
        <v>995</v>
      </c>
      <c r="F146" s="3">
        <f t="shared" si="57"/>
        <v>0</v>
      </c>
      <c r="G146" s="3">
        <f t="shared" si="57"/>
        <v>995</v>
      </c>
      <c r="H146" s="3">
        <f t="shared" ref="H146:J146" si="58">SUM(H147:H148)</f>
        <v>994</v>
      </c>
      <c r="I146" s="3">
        <f t="shared" si="58"/>
        <v>0</v>
      </c>
      <c r="J146" s="3">
        <f t="shared" si="58"/>
        <v>994</v>
      </c>
      <c r="K146" s="48">
        <f t="shared" si="56"/>
        <v>0.99899497487437183</v>
      </c>
    </row>
    <row r="147" spans="1:12" x14ac:dyDescent="0.2">
      <c r="A147" s="4" t="s">
        <v>118</v>
      </c>
      <c r="B147" s="18">
        <v>3500</v>
      </c>
      <c r="C147" s="18"/>
      <c r="D147" s="19">
        <f>SUM(B147:C147)</f>
        <v>3500</v>
      </c>
      <c r="E147" s="18">
        <v>0</v>
      </c>
      <c r="F147" s="18"/>
      <c r="G147" s="19">
        <f>SUM(E147:F147)</f>
        <v>0</v>
      </c>
      <c r="H147" s="39"/>
      <c r="I147" s="16"/>
      <c r="J147" s="5">
        <f t="shared" si="51"/>
        <v>0</v>
      </c>
      <c r="K147" s="48"/>
    </row>
    <row r="148" spans="1:12" x14ac:dyDescent="0.2">
      <c r="A148" s="4" t="s">
        <v>119</v>
      </c>
      <c r="B148" s="18">
        <v>995</v>
      </c>
      <c r="C148" s="18"/>
      <c r="D148" s="19">
        <f>SUM(B148:C148)</f>
        <v>995</v>
      </c>
      <c r="E148" s="18">
        <v>995</v>
      </c>
      <c r="F148" s="18"/>
      <c r="G148" s="19">
        <f>SUM(E148:F148)</f>
        <v>995</v>
      </c>
      <c r="H148" s="39">
        <v>994</v>
      </c>
      <c r="I148" s="16"/>
      <c r="J148" s="5">
        <f t="shared" si="51"/>
        <v>994</v>
      </c>
      <c r="K148" s="48">
        <f t="shared" si="56"/>
        <v>0.99899497487437183</v>
      </c>
    </row>
    <row r="149" spans="1:12" x14ac:dyDescent="0.2">
      <c r="A149" s="4"/>
      <c r="B149" s="18"/>
      <c r="C149" s="18"/>
      <c r="D149" s="19"/>
      <c r="E149" s="18"/>
      <c r="F149" s="18"/>
      <c r="G149" s="19"/>
      <c r="H149" s="39"/>
      <c r="I149" s="16"/>
      <c r="J149" s="5"/>
      <c r="K149" s="48"/>
    </row>
    <row r="150" spans="1:12" x14ac:dyDescent="0.2">
      <c r="A150" s="2" t="s">
        <v>164</v>
      </c>
      <c r="B150" s="34">
        <f>B151</f>
        <v>0</v>
      </c>
      <c r="C150" s="34">
        <f t="shared" ref="C150:J150" si="59">C151</f>
        <v>0</v>
      </c>
      <c r="D150" s="34">
        <f t="shared" si="59"/>
        <v>0</v>
      </c>
      <c r="E150" s="34">
        <f t="shared" si="59"/>
        <v>0</v>
      </c>
      <c r="F150" s="34">
        <f t="shared" si="59"/>
        <v>4773</v>
      </c>
      <c r="G150" s="34">
        <f t="shared" si="59"/>
        <v>4773</v>
      </c>
      <c r="H150" s="34">
        <f t="shared" si="59"/>
        <v>0</v>
      </c>
      <c r="I150" s="34">
        <f t="shared" si="59"/>
        <v>4553</v>
      </c>
      <c r="J150" s="34">
        <f t="shared" si="59"/>
        <v>4553</v>
      </c>
      <c r="K150" s="48">
        <f t="shared" si="56"/>
        <v>0.95390739576786088</v>
      </c>
    </row>
    <row r="151" spans="1:12" x14ac:dyDescent="0.2">
      <c r="A151" s="4" t="s">
        <v>165</v>
      </c>
      <c r="B151" s="18"/>
      <c r="C151" s="18"/>
      <c r="D151" s="19"/>
      <c r="E151" s="18"/>
      <c r="F151" s="18">
        <v>4773</v>
      </c>
      <c r="G151" s="19">
        <f>SUM(E151:F151)</f>
        <v>4773</v>
      </c>
      <c r="H151" s="39"/>
      <c r="I151" s="39">
        <v>4553</v>
      </c>
      <c r="J151" s="5">
        <f>SUM(H151:I151)</f>
        <v>4553</v>
      </c>
      <c r="K151" s="48">
        <f t="shared" si="56"/>
        <v>0.95390739576786088</v>
      </c>
    </row>
    <row r="152" spans="1:12" x14ac:dyDescent="0.2">
      <c r="A152" s="4"/>
      <c r="B152" s="18"/>
      <c r="C152" s="18"/>
      <c r="D152" s="19"/>
      <c r="E152" s="18"/>
      <c r="F152" s="18"/>
      <c r="G152" s="19"/>
      <c r="H152" s="39"/>
      <c r="I152" s="16"/>
      <c r="J152" s="5"/>
      <c r="K152" s="48"/>
    </row>
    <row r="153" spans="1:12" x14ac:dyDescent="0.2">
      <c r="A153" s="3" t="s">
        <v>10</v>
      </c>
      <c r="B153" s="26">
        <f t="shared" ref="B153:G153" si="60">SUM(B154:B165)</f>
        <v>13521</v>
      </c>
      <c r="C153" s="26">
        <f t="shared" si="60"/>
        <v>300</v>
      </c>
      <c r="D153" s="26">
        <f t="shared" si="60"/>
        <v>13821</v>
      </c>
      <c r="E153" s="26">
        <f t="shared" si="60"/>
        <v>2744</v>
      </c>
      <c r="F153" s="26">
        <f t="shared" si="60"/>
        <v>734</v>
      </c>
      <c r="G153" s="26">
        <f t="shared" si="60"/>
        <v>3478</v>
      </c>
      <c r="H153" s="26">
        <f t="shared" ref="H153:J153" si="61">SUM(H154:H165)</f>
        <v>1749</v>
      </c>
      <c r="I153" s="26">
        <f t="shared" si="61"/>
        <v>35</v>
      </c>
      <c r="J153" s="26">
        <f t="shared" si="61"/>
        <v>1784</v>
      </c>
      <c r="K153" s="48">
        <f t="shared" si="56"/>
        <v>0.51293847038527884</v>
      </c>
    </row>
    <row r="154" spans="1:12" x14ac:dyDescent="0.2">
      <c r="A154" s="5" t="s">
        <v>46</v>
      </c>
      <c r="B154" s="18">
        <v>1000</v>
      </c>
      <c r="C154" s="18"/>
      <c r="D154" s="19">
        <f t="shared" ref="D154:D165" si="62">SUM(B154:C154)</f>
        <v>1000</v>
      </c>
      <c r="E154" s="18">
        <v>1000</v>
      </c>
      <c r="F154" s="18"/>
      <c r="G154" s="19">
        <f t="shared" ref="G154:G165" si="63">SUM(E154:F154)</f>
        <v>1000</v>
      </c>
      <c r="H154" s="39">
        <v>389</v>
      </c>
      <c r="I154" s="16"/>
      <c r="J154" s="5">
        <f t="shared" si="51"/>
        <v>389</v>
      </c>
      <c r="K154" s="48">
        <f t="shared" si="56"/>
        <v>0.38900000000000001</v>
      </c>
      <c r="L154" s="30"/>
    </row>
    <row r="155" spans="1:12" x14ac:dyDescent="0.2">
      <c r="A155" s="5" t="s">
        <v>120</v>
      </c>
      <c r="B155" s="19">
        <v>4445</v>
      </c>
      <c r="C155" s="18"/>
      <c r="D155" s="19">
        <f t="shared" si="62"/>
        <v>4445</v>
      </c>
      <c r="E155" s="19">
        <v>0</v>
      </c>
      <c r="F155" s="18"/>
      <c r="G155" s="19">
        <f t="shared" si="63"/>
        <v>0</v>
      </c>
      <c r="H155" s="39"/>
      <c r="I155" s="16"/>
      <c r="J155" s="5">
        <f t="shared" si="51"/>
        <v>0</v>
      </c>
      <c r="K155" s="48"/>
    </row>
    <row r="156" spans="1:12" x14ac:dyDescent="0.2">
      <c r="A156" s="5" t="s">
        <v>121</v>
      </c>
      <c r="B156" s="19">
        <v>508</v>
      </c>
      <c r="C156" s="18"/>
      <c r="D156" s="19">
        <f t="shared" si="62"/>
        <v>508</v>
      </c>
      <c r="E156" s="19">
        <v>508</v>
      </c>
      <c r="F156" s="18"/>
      <c r="G156" s="19">
        <f t="shared" si="63"/>
        <v>508</v>
      </c>
      <c r="H156" s="39"/>
      <c r="I156" s="16"/>
      <c r="J156" s="5">
        <f t="shared" si="51"/>
        <v>0</v>
      </c>
      <c r="K156" s="48">
        <f t="shared" si="56"/>
        <v>0</v>
      </c>
    </row>
    <row r="157" spans="1:12" x14ac:dyDescent="0.2">
      <c r="A157" s="4" t="s">
        <v>84</v>
      </c>
      <c r="B157" s="19"/>
      <c r="C157" s="18"/>
      <c r="D157" s="19"/>
      <c r="E157" s="19">
        <v>232</v>
      </c>
      <c r="F157" s="18"/>
      <c r="G157" s="19">
        <f t="shared" si="63"/>
        <v>232</v>
      </c>
      <c r="H157" s="39"/>
      <c r="I157" s="16"/>
      <c r="J157" s="5">
        <f t="shared" si="51"/>
        <v>0</v>
      </c>
      <c r="K157" s="48">
        <f t="shared" si="56"/>
        <v>0</v>
      </c>
    </row>
    <row r="158" spans="1:12" x14ac:dyDescent="0.2">
      <c r="A158" s="5" t="s">
        <v>23</v>
      </c>
      <c r="B158" s="19">
        <v>6985</v>
      </c>
      <c r="C158" s="18"/>
      <c r="D158" s="19">
        <f t="shared" si="62"/>
        <v>6985</v>
      </c>
      <c r="E158" s="19">
        <v>313</v>
      </c>
      <c r="F158" s="18"/>
      <c r="G158" s="19">
        <f t="shared" si="63"/>
        <v>313</v>
      </c>
      <c r="H158" s="39">
        <v>313</v>
      </c>
      <c r="I158" s="16"/>
      <c r="J158" s="5">
        <f t="shared" si="51"/>
        <v>313</v>
      </c>
      <c r="K158" s="48">
        <f t="shared" si="56"/>
        <v>1</v>
      </c>
    </row>
    <row r="159" spans="1:12" x14ac:dyDescent="0.2">
      <c r="A159" s="5" t="s">
        <v>94</v>
      </c>
      <c r="B159" s="19">
        <v>318</v>
      </c>
      <c r="C159" s="18"/>
      <c r="D159" s="19">
        <f t="shared" si="62"/>
        <v>318</v>
      </c>
      <c r="E159" s="19">
        <v>318</v>
      </c>
      <c r="F159" s="18"/>
      <c r="G159" s="19">
        <f t="shared" si="63"/>
        <v>318</v>
      </c>
      <c r="H159" s="39">
        <v>201</v>
      </c>
      <c r="I159" s="16"/>
      <c r="J159" s="5">
        <f t="shared" si="51"/>
        <v>201</v>
      </c>
      <c r="K159" s="48">
        <f t="shared" si="56"/>
        <v>0.63207547169811318</v>
      </c>
    </row>
    <row r="160" spans="1:12" x14ac:dyDescent="0.2">
      <c r="A160" s="5" t="s">
        <v>44</v>
      </c>
      <c r="B160" s="18"/>
      <c r="C160" s="18">
        <v>300</v>
      </c>
      <c r="D160" s="19">
        <f t="shared" si="62"/>
        <v>300</v>
      </c>
      <c r="E160" s="18"/>
      <c r="F160" s="18">
        <v>699</v>
      </c>
      <c r="G160" s="19">
        <f t="shared" si="63"/>
        <v>699</v>
      </c>
      <c r="H160" s="39">
        <v>626</v>
      </c>
      <c r="I160" s="16"/>
      <c r="J160" s="5">
        <f t="shared" si="51"/>
        <v>626</v>
      </c>
      <c r="K160" s="48">
        <f t="shared" si="56"/>
        <v>0.89556509298998566</v>
      </c>
    </row>
    <row r="161" spans="1:14" x14ac:dyDescent="0.2">
      <c r="A161" s="5" t="s">
        <v>160</v>
      </c>
      <c r="B161" s="18"/>
      <c r="C161" s="18"/>
      <c r="D161" s="19"/>
      <c r="E161" s="18">
        <v>90</v>
      </c>
      <c r="F161" s="18"/>
      <c r="G161" s="19">
        <f t="shared" si="63"/>
        <v>90</v>
      </c>
      <c r="H161" s="39">
        <v>90</v>
      </c>
      <c r="I161" s="16"/>
      <c r="J161" s="5">
        <f t="shared" si="51"/>
        <v>90</v>
      </c>
      <c r="K161" s="48">
        <f t="shared" si="56"/>
        <v>1</v>
      </c>
    </row>
    <row r="162" spans="1:14" x14ac:dyDescent="0.2">
      <c r="A162" s="5" t="s">
        <v>101</v>
      </c>
      <c r="B162" s="18"/>
      <c r="C162" s="18"/>
      <c r="D162" s="19"/>
      <c r="E162" s="18"/>
      <c r="F162" s="18">
        <v>35</v>
      </c>
      <c r="G162" s="19">
        <f t="shared" si="63"/>
        <v>35</v>
      </c>
      <c r="H162" s="39"/>
      <c r="I162" s="16">
        <v>35</v>
      </c>
      <c r="J162" s="5">
        <f t="shared" si="51"/>
        <v>35</v>
      </c>
      <c r="K162" s="48">
        <f t="shared" si="56"/>
        <v>1</v>
      </c>
    </row>
    <row r="163" spans="1:14" x14ac:dyDescent="0.2">
      <c r="A163" s="5" t="s">
        <v>183</v>
      </c>
      <c r="B163" s="18"/>
      <c r="C163" s="18"/>
      <c r="D163" s="19"/>
      <c r="E163" s="18">
        <v>18</v>
      </c>
      <c r="F163" s="18"/>
      <c r="G163" s="19">
        <f t="shared" si="63"/>
        <v>18</v>
      </c>
      <c r="H163" s="39">
        <v>18</v>
      </c>
      <c r="I163" s="16"/>
      <c r="J163" s="5">
        <f t="shared" si="51"/>
        <v>18</v>
      </c>
      <c r="K163" s="48">
        <f t="shared" si="56"/>
        <v>1</v>
      </c>
    </row>
    <row r="164" spans="1:14" x14ac:dyDescent="0.2">
      <c r="A164" s="4" t="s">
        <v>43</v>
      </c>
      <c r="B164" s="18">
        <v>152</v>
      </c>
      <c r="C164" s="18"/>
      <c r="D164" s="19">
        <f t="shared" si="62"/>
        <v>152</v>
      </c>
      <c r="E164" s="18">
        <v>152</v>
      </c>
      <c r="F164" s="18"/>
      <c r="G164" s="19">
        <f t="shared" si="63"/>
        <v>152</v>
      </c>
      <c r="H164" s="39"/>
      <c r="I164" s="16"/>
      <c r="J164" s="5">
        <f t="shared" si="51"/>
        <v>0</v>
      </c>
      <c r="K164" s="48">
        <f t="shared" si="56"/>
        <v>0</v>
      </c>
    </row>
    <row r="165" spans="1:14" x14ac:dyDescent="0.2">
      <c r="A165" s="4" t="s">
        <v>117</v>
      </c>
      <c r="B165" s="18">
        <v>113</v>
      </c>
      <c r="C165" s="18"/>
      <c r="D165" s="19">
        <f t="shared" si="62"/>
        <v>113</v>
      </c>
      <c r="E165" s="18">
        <v>113</v>
      </c>
      <c r="F165" s="18"/>
      <c r="G165" s="19">
        <f t="shared" si="63"/>
        <v>113</v>
      </c>
      <c r="H165" s="39">
        <v>112</v>
      </c>
      <c r="I165" s="16"/>
      <c r="J165" s="5">
        <f t="shared" si="51"/>
        <v>112</v>
      </c>
      <c r="K165" s="48">
        <f t="shared" si="56"/>
        <v>0.99115044247787609</v>
      </c>
    </row>
    <row r="166" spans="1:14" x14ac:dyDescent="0.2">
      <c r="A166" s="5"/>
      <c r="B166" s="18"/>
      <c r="C166" s="18"/>
      <c r="D166" s="19"/>
      <c r="E166" s="18"/>
      <c r="F166" s="18"/>
      <c r="G166" s="19"/>
      <c r="H166" s="39"/>
      <c r="I166" s="16"/>
      <c r="J166" s="5"/>
      <c r="K166" s="48"/>
    </row>
    <row r="167" spans="1:14" x14ac:dyDescent="0.2">
      <c r="A167" s="9" t="s">
        <v>11</v>
      </c>
      <c r="B167" s="36">
        <f>SUM(B169,B171:B173)</f>
        <v>8980</v>
      </c>
      <c r="C167" s="36">
        <f t="shared" ref="C167:J167" si="64">SUM(C169,C171:C173)</f>
        <v>0</v>
      </c>
      <c r="D167" s="36">
        <f t="shared" si="64"/>
        <v>8980</v>
      </c>
      <c r="E167" s="36">
        <f t="shared" si="64"/>
        <v>2455</v>
      </c>
      <c r="F167" s="36">
        <f t="shared" si="64"/>
        <v>0</v>
      </c>
      <c r="G167" s="36">
        <f t="shared" si="64"/>
        <v>2455</v>
      </c>
      <c r="H167" s="36">
        <f t="shared" si="64"/>
        <v>2453</v>
      </c>
      <c r="I167" s="36">
        <f t="shared" si="64"/>
        <v>0</v>
      </c>
      <c r="J167" s="36">
        <f t="shared" si="64"/>
        <v>2453</v>
      </c>
      <c r="K167" s="48">
        <f t="shared" si="56"/>
        <v>0.99918533604887982</v>
      </c>
    </row>
    <row r="168" spans="1:14" x14ac:dyDescent="0.2">
      <c r="A168" s="2" t="s">
        <v>22</v>
      </c>
      <c r="B168" s="18"/>
      <c r="C168" s="18"/>
      <c r="D168" s="19"/>
      <c r="E168" s="18"/>
      <c r="F168" s="18"/>
      <c r="G168" s="19"/>
      <c r="H168" s="39"/>
      <c r="I168" s="16"/>
      <c r="J168" s="5"/>
      <c r="K168" s="48"/>
      <c r="N168" s="30"/>
    </row>
    <row r="169" spans="1:14" x14ac:dyDescent="0.2">
      <c r="A169" s="15" t="s">
        <v>31</v>
      </c>
      <c r="B169" s="26">
        <f>SUM(B170:B170)</f>
        <v>1480</v>
      </c>
      <c r="C169" s="26">
        <f t="shared" ref="C169:G169" si="65">SUM(C170:C170)</f>
        <v>0</v>
      </c>
      <c r="D169" s="26">
        <f t="shared" si="65"/>
        <v>1480</v>
      </c>
      <c r="E169" s="26">
        <f t="shared" si="65"/>
        <v>1105</v>
      </c>
      <c r="F169" s="26">
        <f t="shared" si="65"/>
        <v>0</v>
      </c>
      <c r="G169" s="26">
        <f t="shared" si="65"/>
        <v>1105</v>
      </c>
      <c r="H169" s="26">
        <f t="shared" ref="H169" si="66">SUM(H170:H170)</f>
        <v>1104</v>
      </c>
      <c r="I169" s="26">
        <f t="shared" ref="I169" si="67">SUM(I170:I170)</f>
        <v>0</v>
      </c>
      <c r="J169" s="26">
        <f t="shared" ref="J169" si="68">SUM(J170:J170)</f>
        <v>1104</v>
      </c>
      <c r="K169" s="48">
        <f t="shared" si="56"/>
        <v>0.99909502262443439</v>
      </c>
    </row>
    <row r="170" spans="1:14" x14ac:dyDescent="0.2">
      <c r="A170" s="20" t="s">
        <v>26</v>
      </c>
      <c r="B170" s="18">
        <v>1480</v>
      </c>
      <c r="C170" s="18"/>
      <c r="D170" s="19">
        <f t="shared" ref="D170:D172" si="69">SUM(B170:C170)</f>
        <v>1480</v>
      </c>
      <c r="E170" s="18">
        <v>1105</v>
      </c>
      <c r="F170" s="18"/>
      <c r="G170" s="19">
        <f t="shared" ref="G170:G173" si="70">SUM(E170:F170)</f>
        <v>1105</v>
      </c>
      <c r="H170" s="39">
        <v>1104</v>
      </c>
      <c r="I170" s="16"/>
      <c r="J170" s="5">
        <f t="shared" si="51"/>
        <v>1104</v>
      </c>
      <c r="K170" s="48">
        <f t="shared" si="56"/>
        <v>0.99909502262443439</v>
      </c>
    </row>
    <row r="171" spans="1:14" x14ac:dyDescent="0.2">
      <c r="A171" s="4" t="s">
        <v>25</v>
      </c>
      <c r="B171" s="18">
        <v>5500</v>
      </c>
      <c r="C171" s="18"/>
      <c r="D171" s="19">
        <f t="shared" si="69"/>
        <v>5500</v>
      </c>
      <c r="E171" s="18">
        <v>650</v>
      </c>
      <c r="F171" s="18"/>
      <c r="G171" s="19">
        <f t="shared" si="70"/>
        <v>650</v>
      </c>
      <c r="H171" s="39">
        <v>649</v>
      </c>
      <c r="I171" s="16"/>
      <c r="J171" s="5">
        <f t="shared" si="51"/>
        <v>649</v>
      </c>
      <c r="K171" s="48">
        <f t="shared" si="56"/>
        <v>0.99846153846153851</v>
      </c>
    </row>
    <row r="172" spans="1:14" x14ac:dyDescent="0.2">
      <c r="A172" s="4" t="s">
        <v>29</v>
      </c>
      <c r="B172" s="18">
        <v>2000</v>
      </c>
      <c r="C172" s="18"/>
      <c r="D172" s="19">
        <f t="shared" si="69"/>
        <v>2000</v>
      </c>
      <c r="E172" s="18">
        <v>0</v>
      </c>
      <c r="F172" s="18"/>
      <c r="G172" s="19">
        <f t="shared" si="70"/>
        <v>0</v>
      </c>
      <c r="H172" s="39"/>
      <c r="I172" s="16"/>
      <c r="J172" s="5">
        <f t="shared" si="51"/>
        <v>0</v>
      </c>
      <c r="K172" s="48"/>
    </row>
    <row r="173" spans="1:14" x14ac:dyDescent="0.2">
      <c r="A173" s="4" t="s">
        <v>184</v>
      </c>
      <c r="B173" s="18"/>
      <c r="C173" s="18"/>
      <c r="D173" s="19"/>
      <c r="E173" s="18">
        <v>700</v>
      </c>
      <c r="F173" s="18"/>
      <c r="G173" s="19">
        <f t="shared" si="70"/>
        <v>700</v>
      </c>
      <c r="H173" s="39">
        <v>700</v>
      </c>
      <c r="I173" s="16"/>
      <c r="J173" s="5">
        <f t="shared" si="51"/>
        <v>700</v>
      </c>
      <c r="K173" s="48">
        <f t="shared" si="56"/>
        <v>1</v>
      </c>
    </row>
    <row r="174" spans="1:14" x14ac:dyDescent="0.2">
      <c r="A174" s="4"/>
      <c r="B174" s="18"/>
      <c r="C174" s="18"/>
      <c r="D174" s="19"/>
      <c r="E174" s="18"/>
      <c r="F174" s="18"/>
      <c r="G174" s="19"/>
      <c r="H174" s="39"/>
      <c r="I174" s="16"/>
      <c r="J174" s="5"/>
      <c r="K174" s="48"/>
    </row>
    <row r="175" spans="1:14" x14ac:dyDescent="0.2">
      <c r="A175" s="9" t="s">
        <v>12</v>
      </c>
      <c r="B175" s="36">
        <f>SUM(B176:B229)</f>
        <v>59169</v>
      </c>
      <c r="C175" s="36">
        <f t="shared" ref="C175:J175" si="71">SUM(C176:C229)</f>
        <v>0</v>
      </c>
      <c r="D175" s="36">
        <f t="shared" si="71"/>
        <v>59169</v>
      </c>
      <c r="E175" s="36">
        <f t="shared" si="71"/>
        <v>31075</v>
      </c>
      <c r="F175" s="36">
        <f t="shared" si="71"/>
        <v>0</v>
      </c>
      <c r="G175" s="36">
        <f t="shared" si="71"/>
        <v>31075</v>
      </c>
      <c r="H175" s="36">
        <f t="shared" si="71"/>
        <v>24737</v>
      </c>
      <c r="I175" s="36">
        <f t="shared" si="71"/>
        <v>46</v>
      </c>
      <c r="J175" s="36">
        <f t="shared" si="71"/>
        <v>24783</v>
      </c>
      <c r="K175" s="48">
        <f t="shared" si="56"/>
        <v>0.79752212389380528</v>
      </c>
    </row>
    <row r="176" spans="1:14" x14ac:dyDescent="0.2">
      <c r="A176" s="4" t="s">
        <v>122</v>
      </c>
      <c r="B176" s="44">
        <v>286</v>
      </c>
      <c r="C176" s="44"/>
      <c r="D176" s="5">
        <f t="shared" ref="D176:D229" si="72">SUM(B176:C176)</f>
        <v>286</v>
      </c>
      <c r="E176" s="44">
        <v>0</v>
      </c>
      <c r="F176" s="44"/>
      <c r="G176" s="5">
        <f t="shared" ref="G176:G229" si="73">SUM(E176:F176)</f>
        <v>0</v>
      </c>
      <c r="H176" s="45"/>
      <c r="I176" s="44"/>
      <c r="J176" s="5">
        <f t="shared" ref="J176:J229" si="74">SUM(H176:I176)</f>
        <v>0</v>
      </c>
      <c r="K176" s="48"/>
    </row>
    <row r="177" spans="1:13" x14ac:dyDescent="0.2">
      <c r="A177" s="4" t="s">
        <v>47</v>
      </c>
      <c r="B177" s="44">
        <v>1138</v>
      </c>
      <c r="C177" s="44"/>
      <c r="D177" s="5">
        <f t="shared" si="72"/>
        <v>1138</v>
      </c>
      <c r="E177" s="44">
        <v>605</v>
      </c>
      <c r="F177" s="44"/>
      <c r="G177" s="5">
        <f t="shared" si="73"/>
        <v>605</v>
      </c>
      <c r="H177" s="45">
        <v>436</v>
      </c>
      <c r="I177" s="44"/>
      <c r="J177" s="5">
        <f t="shared" si="74"/>
        <v>436</v>
      </c>
      <c r="K177" s="48">
        <f t="shared" si="56"/>
        <v>0.72066115702479339</v>
      </c>
      <c r="M177" s="30"/>
    </row>
    <row r="178" spans="1:13" x14ac:dyDescent="0.2">
      <c r="A178" s="4" t="s">
        <v>185</v>
      </c>
      <c r="B178" s="44">
        <v>0</v>
      </c>
      <c r="C178" s="44"/>
      <c r="D178" s="5">
        <v>0</v>
      </c>
      <c r="E178" s="44">
        <v>819</v>
      </c>
      <c r="F178" s="44"/>
      <c r="G178" s="5">
        <f t="shared" si="73"/>
        <v>819</v>
      </c>
      <c r="H178" s="45">
        <v>819</v>
      </c>
      <c r="I178" s="44"/>
      <c r="J178" s="5">
        <f t="shared" si="74"/>
        <v>819</v>
      </c>
      <c r="K178" s="48">
        <f t="shared" si="56"/>
        <v>1</v>
      </c>
      <c r="M178" s="30"/>
    </row>
    <row r="179" spans="1:13" x14ac:dyDescent="0.2">
      <c r="A179" s="4" t="s">
        <v>15</v>
      </c>
      <c r="B179" s="44">
        <v>1022</v>
      </c>
      <c r="C179" s="44"/>
      <c r="D179" s="5">
        <f t="shared" si="72"/>
        <v>1022</v>
      </c>
      <c r="E179" s="44">
        <v>1022</v>
      </c>
      <c r="F179" s="44"/>
      <c r="G179" s="5">
        <f t="shared" si="73"/>
        <v>1022</v>
      </c>
      <c r="H179" s="45">
        <v>471</v>
      </c>
      <c r="I179" s="44"/>
      <c r="J179" s="5">
        <f t="shared" si="74"/>
        <v>471</v>
      </c>
      <c r="K179" s="48">
        <f t="shared" si="56"/>
        <v>0.46086105675146771</v>
      </c>
    </row>
    <row r="180" spans="1:13" x14ac:dyDescent="0.2">
      <c r="A180" s="4" t="s">
        <v>123</v>
      </c>
      <c r="B180" s="44">
        <v>572</v>
      </c>
      <c r="C180" s="44"/>
      <c r="D180" s="5">
        <f t="shared" si="72"/>
        <v>572</v>
      </c>
      <c r="E180" s="44">
        <v>307</v>
      </c>
      <c r="F180" s="44"/>
      <c r="G180" s="5">
        <f t="shared" si="73"/>
        <v>307</v>
      </c>
      <c r="H180" s="45"/>
      <c r="I180" s="44"/>
      <c r="J180" s="5">
        <f t="shared" si="74"/>
        <v>0</v>
      </c>
      <c r="K180" s="48">
        <f t="shared" si="56"/>
        <v>0</v>
      </c>
    </row>
    <row r="181" spans="1:13" x14ac:dyDescent="0.2">
      <c r="A181" s="4" t="s">
        <v>186</v>
      </c>
      <c r="B181" s="44">
        <v>0</v>
      </c>
      <c r="C181" s="44"/>
      <c r="D181" s="5">
        <f t="shared" si="72"/>
        <v>0</v>
      </c>
      <c r="E181" s="44">
        <v>265</v>
      </c>
      <c r="F181" s="44"/>
      <c r="G181" s="5">
        <f t="shared" si="73"/>
        <v>265</v>
      </c>
      <c r="H181" s="45">
        <v>265</v>
      </c>
      <c r="I181" s="44"/>
      <c r="J181" s="5">
        <f t="shared" si="74"/>
        <v>265</v>
      </c>
      <c r="K181" s="48">
        <f t="shared" si="56"/>
        <v>1</v>
      </c>
    </row>
    <row r="182" spans="1:13" x14ac:dyDescent="0.2">
      <c r="A182" s="4" t="s">
        <v>124</v>
      </c>
      <c r="B182" s="44">
        <v>2921</v>
      </c>
      <c r="C182" s="44"/>
      <c r="D182" s="5">
        <f t="shared" si="72"/>
        <v>2921</v>
      </c>
      <c r="E182" s="44">
        <v>0</v>
      </c>
      <c r="F182" s="44"/>
      <c r="G182" s="5">
        <f t="shared" si="73"/>
        <v>0</v>
      </c>
      <c r="H182" s="45"/>
      <c r="I182" s="44"/>
      <c r="J182" s="5">
        <f t="shared" si="74"/>
        <v>0</v>
      </c>
      <c r="K182" s="48"/>
    </row>
    <row r="183" spans="1:13" x14ac:dyDescent="0.2">
      <c r="A183" s="4" t="s">
        <v>125</v>
      </c>
      <c r="B183" s="44">
        <v>4445</v>
      </c>
      <c r="C183" s="44"/>
      <c r="D183" s="5">
        <f t="shared" si="72"/>
        <v>4445</v>
      </c>
      <c r="E183" s="44">
        <v>0</v>
      </c>
      <c r="F183" s="44"/>
      <c r="G183" s="5">
        <f t="shared" si="73"/>
        <v>0</v>
      </c>
      <c r="H183" s="45"/>
      <c r="I183" s="44"/>
      <c r="J183" s="5">
        <f t="shared" si="74"/>
        <v>0</v>
      </c>
      <c r="K183" s="48"/>
    </row>
    <row r="184" spans="1:13" x14ac:dyDescent="0.2">
      <c r="A184" s="4" t="s">
        <v>126</v>
      </c>
      <c r="B184" s="44">
        <v>445</v>
      </c>
      <c r="C184" s="44"/>
      <c r="D184" s="5">
        <f t="shared" si="72"/>
        <v>445</v>
      </c>
      <c r="E184" s="44">
        <v>0</v>
      </c>
      <c r="F184" s="44"/>
      <c r="G184" s="5">
        <f t="shared" si="73"/>
        <v>0</v>
      </c>
      <c r="H184" s="45"/>
      <c r="I184" s="44"/>
      <c r="J184" s="5">
        <f t="shared" si="74"/>
        <v>0</v>
      </c>
      <c r="K184" s="48"/>
    </row>
    <row r="185" spans="1:13" x14ac:dyDescent="0.2">
      <c r="A185" s="4" t="s">
        <v>127</v>
      </c>
      <c r="B185" s="44">
        <v>356</v>
      </c>
      <c r="C185" s="44"/>
      <c r="D185" s="5">
        <f t="shared" si="72"/>
        <v>356</v>
      </c>
      <c r="E185" s="44">
        <v>0</v>
      </c>
      <c r="F185" s="44"/>
      <c r="G185" s="5">
        <f t="shared" si="73"/>
        <v>0</v>
      </c>
      <c r="H185" s="45"/>
      <c r="I185" s="44"/>
      <c r="J185" s="5">
        <f t="shared" si="74"/>
        <v>0</v>
      </c>
      <c r="K185" s="48"/>
    </row>
    <row r="186" spans="1:13" x14ac:dyDescent="0.2">
      <c r="A186" s="4" t="s">
        <v>128</v>
      </c>
      <c r="B186" s="44">
        <v>292</v>
      </c>
      <c r="C186" s="44"/>
      <c r="D186" s="5">
        <f t="shared" si="72"/>
        <v>292</v>
      </c>
      <c r="E186" s="44">
        <v>210</v>
      </c>
      <c r="F186" s="44"/>
      <c r="G186" s="5">
        <f t="shared" si="73"/>
        <v>210</v>
      </c>
      <c r="H186" s="45">
        <v>210</v>
      </c>
      <c r="I186" s="44"/>
      <c r="J186" s="5">
        <f t="shared" si="74"/>
        <v>210</v>
      </c>
      <c r="K186" s="48">
        <f t="shared" si="56"/>
        <v>1</v>
      </c>
    </row>
    <row r="187" spans="1:13" x14ac:dyDescent="0.2">
      <c r="A187" s="4" t="s">
        <v>129</v>
      </c>
      <c r="B187" s="44">
        <v>508</v>
      </c>
      <c r="C187" s="44"/>
      <c r="D187" s="5">
        <f t="shared" si="72"/>
        <v>508</v>
      </c>
      <c r="E187" s="44">
        <v>0</v>
      </c>
      <c r="F187" s="44"/>
      <c r="G187" s="5">
        <f t="shared" si="73"/>
        <v>0</v>
      </c>
      <c r="H187" s="45"/>
      <c r="I187" s="44"/>
      <c r="J187" s="5">
        <f t="shared" si="74"/>
        <v>0</v>
      </c>
      <c r="K187" s="48"/>
    </row>
    <row r="188" spans="1:13" x14ac:dyDescent="0.2">
      <c r="A188" s="4" t="s">
        <v>48</v>
      </c>
      <c r="B188" s="44">
        <v>317</v>
      </c>
      <c r="C188" s="44"/>
      <c r="D188" s="5">
        <f t="shared" si="72"/>
        <v>317</v>
      </c>
      <c r="E188" s="44">
        <v>274</v>
      </c>
      <c r="F188" s="44"/>
      <c r="G188" s="5">
        <f t="shared" si="73"/>
        <v>274</v>
      </c>
      <c r="H188" s="45">
        <v>102</v>
      </c>
      <c r="I188" s="44"/>
      <c r="J188" s="5">
        <f t="shared" si="74"/>
        <v>102</v>
      </c>
      <c r="K188" s="48">
        <f t="shared" si="56"/>
        <v>0.37226277372262773</v>
      </c>
    </row>
    <row r="189" spans="1:13" x14ac:dyDescent="0.2">
      <c r="A189" s="4" t="s">
        <v>16</v>
      </c>
      <c r="B189" s="44">
        <v>1270</v>
      </c>
      <c r="C189" s="44"/>
      <c r="D189" s="5">
        <f t="shared" si="72"/>
        <v>1270</v>
      </c>
      <c r="E189" s="44">
        <v>1480</v>
      </c>
      <c r="F189" s="44"/>
      <c r="G189" s="5">
        <f t="shared" si="73"/>
        <v>1480</v>
      </c>
      <c r="H189" s="45">
        <v>1480</v>
      </c>
      <c r="I189" s="44"/>
      <c r="J189" s="5">
        <f t="shared" si="74"/>
        <v>1480</v>
      </c>
      <c r="K189" s="48">
        <f t="shared" si="56"/>
        <v>1</v>
      </c>
    </row>
    <row r="190" spans="1:13" x14ac:dyDescent="0.2">
      <c r="A190" s="4" t="s">
        <v>130</v>
      </c>
      <c r="B190" s="44">
        <v>2540</v>
      </c>
      <c r="C190" s="44"/>
      <c r="D190" s="5">
        <f t="shared" si="72"/>
        <v>2540</v>
      </c>
      <c r="E190" s="44">
        <v>1900</v>
      </c>
      <c r="F190" s="44"/>
      <c r="G190" s="5">
        <f t="shared" si="73"/>
        <v>1900</v>
      </c>
      <c r="H190" s="45">
        <v>1415</v>
      </c>
      <c r="I190" s="44"/>
      <c r="J190" s="5">
        <f t="shared" si="74"/>
        <v>1415</v>
      </c>
      <c r="K190" s="48">
        <f t="shared" si="56"/>
        <v>0.74473684210526314</v>
      </c>
    </row>
    <row r="191" spans="1:13" x14ac:dyDescent="0.2">
      <c r="A191" s="4" t="s">
        <v>131</v>
      </c>
      <c r="B191" s="44">
        <v>635</v>
      </c>
      <c r="C191" s="44"/>
      <c r="D191" s="5">
        <f t="shared" si="72"/>
        <v>635</v>
      </c>
      <c r="E191" s="44">
        <v>0</v>
      </c>
      <c r="F191" s="44"/>
      <c r="G191" s="5">
        <f t="shared" si="73"/>
        <v>0</v>
      </c>
      <c r="H191" s="45"/>
      <c r="I191" s="44"/>
      <c r="J191" s="5">
        <f t="shared" si="74"/>
        <v>0</v>
      </c>
      <c r="K191" s="48"/>
    </row>
    <row r="192" spans="1:13" x14ac:dyDescent="0.2">
      <c r="A192" s="4" t="s">
        <v>132</v>
      </c>
      <c r="B192" s="44">
        <v>635</v>
      </c>
      <c r="C192" s="44"/>
      <c r="D192" s="5">
        <f t="shared" si="72"/>
        <v>635</v>
      </c>
      <c r="E192" s="44">
        <v>0</v>
      </c>
      <c r="F192" s="44"/>
      <c r="G192" s="5">
        <f t="shared" si="73"/>
        <v>0</v>
      </c>
      <c r="H192" s="45"/>
      <c r="I192" s="44"/>
      <c r="J192" s="5">
        <f t="shared" si="74"/>
        <v>0</v>
      </c>
      <c r="K192" s="48"/>
    </row>
    <row r="193" spans="1:11" x14ac:dyDescent="0.2">
      <c r="A193" s="4" t="s">
        <v>133</v>
      </c>
      <c r="B193" s="44">
        <v>635</v>
      </c>
      <c r="C193" s="44"/>
      <c r="D193" s="5">
        <f t="shared" si="72"/>
        <v>635</v>
      </c>
      <c r="E193" s="44">
        <v>243</v>
      </c>
      <c r="F193" s="44"/>
      <c r="G193" s="5">
        <f t="shared" si="73"/>
        <v>243</v>
      </c>
      <c r="H193" s="45"/>
      <c r="I193" s="44"/>
      <c r="J193" s="5">
        <f t="shared" si="74"/>
        <v>0</v>
      </c>
      <c r="K193" s="48">
        <f t="shared" si="56"/>
        <v>0</v>
      </c>
    </row>
    <row r="194" spans="1:11" x14ac:dyDescent="0.2">
      <c r="A194" s="4" t="s">
        <v>17</v>
      </c>
      <c r="B194" s="44">
        <v>0</v>
      </c>
      <c r="C194" s="44"/>
      <c r="D194" s="5">
        <f t="shared" si="72"/>
        <v>0</v>
      </c>
      <c r="E194" s="44">
        <v>392</v>
      </c>
      <c r="F194" s="44"/>
      <c r="G194" s="5">
        <f t="shared" si="73"/>
        <v>392</v>
      </c>
      <c r="H194" s="45">
        <v>392</v>
      </c>
      <c r="I194" s="44"/>
      <c r="J194" s="5">
        <f t="shared" si="74"/>
        <v>392</v>
      </c>
      <c r="K194" s="48">
        <f t="shared" si="56"/>
        <v>1</v>
      </c>
    </row>
    <row r="195" spans="1:11" x14ac:dyDescent="0.2">
      <c r="A195" s="5" t="s">
        <v>134</v>
      </c>
      <c r="B195" s="44">
        <v>508</v>
      </c>
      <c r="C195" s="44"/>
      <c r="D195" s="5">
        <f t="shared" si="72"/>
        <v>508</v>
      </c>
      <c r="E195" s="44">
        <v>171</v>
      </c>
      <c r="F195" s="44"/>
      <c r="G195" s="5">
        <f t="shared" si="73"/>
        <v>171</v>
      </c>
      <c r="H195" s="45"/>
      <c r="I195" s="44"/>
      <c r="J195" s="5">
        <f t="shared" si="74"/>
        <v>0</v>
      </c>
      <c r="K195" s="48">
        <f t="shared" si="56"/>
        <v>0</v>
      </c>
    </row>
    <row r="196" spans="1:11" x14ac:dyDescent="0.2">
      <c r="A196" s="5" t="s">
        <v>49</v>
      </c>
      <c r="B196" s="44">
        <v>254</v>
      </c>
      <c r="C196" s="44"/>
      <c r="D196" s="5">
        <f t="shared" si="72"/>
        <v>254</v>
      </c>
      <c r="E196" s="44">
        <v>291</v>
      </c>
      <c r="F196" s="44"/>
      <c r="G196" s="5">
        <f t="shared" si="73"/>
        <v>291</v>
      </c>
      <c r="H196" s="45">
        <v>291</v>
      </c>
      <c r="I196" s="44"/>
      <c r="J196" s="5">
        <f t="shared" si="74"/>
        <v>291</v>
      </c>
      <c r="K196" s="48">
        <f t="shared" si="56"/>
        <v>1</v>
      </c>
    </row>
    <row r="197" spans="1:11" x14ac:dyDescent="0.2">
      <c r="A197" s="5" t="s">
        <v>18</v>
      </c>
      <c r="B197" s="44">
        <v>870</v>
      </c>
      <c r="C197" s="44"/>
      <c r="D197" s="5">
        <f t="shared" si="72"/>
        <v>870</v>
      </c>
      <c r="E197" s="44">
        <v>870</v>
      </c>
      <c r="F197" s="44"/>
      <c r="G197" s="5">
        <f t="shared" si="73"/>
        <v>870</v>
      </c>
      <c r="H197" s="45">
        <v>811</v>
      </c>
      <c r="I197" s="44"/>
      <c r="J197" s="5">
        <f t="shared" si="74"/>
        <v>811</v>
      </c>
      <c r="K197" s="48">
        <f t="shared" si="56"/>
        <v>0.93218390804597706</v>
      </c>
    </row>
    <row r="198" spans="1:11" x14ac:dyDescent="0.2">
      <c r="A198" s="5" t="s">
        <v>135</v>
      </c>
      <c r="B198" s="44">
        <v>1143</v>
      </c>
      <c r="C198" s="44"/>
      <c r="D198" s="5">
        <f t="shared" si="72"/>
        <v>1143</v>
      </c>
      <c r="E198" s="44">
        <v>0</v>
      </c>
      <c r="F198" s="44"/>
      <c r="G198" s="5">
        <f t="shared" si="73"/>
        <v>0</v>
      </c>
      <c r="H198" s="45"/>
      <c r="I198" s="44"/>
      <c r="J198" s="5">
        <f t="shared" si="74"/>
        <v>0</v>
      </c>
      <c r="K198" s="48"/>
    </row>
    <row r="199" spans="1:11" x14ac:dyDescent="0.2">
      <c r="A199" s="5" t="s">
        <v>136</v>
      </c>
      <c r="B199" s="44">
        <v>1969</v>
      </c>
      <c r="C199" s="44"/>
      <c r="D199" s="5">
        <f t="shared" si="72"/>
        <v>1969</v>
      </c>
      <c r="E199" s="44">
        <v>213</v>
      </c>
      <c r="F199" s="44"/>
      <c r="G199" s="5">
        <f t="shared" si="73"/>
        <v>213</v>
      </c>
      <c r="H199" s="45"/>
      <c r="I199" s="44"/>
      <c r="J199" s="5">
        <f t="shared" si="74"/>
        <v>0</v>
      </c>
      <c r="K199" s="48">
        <f t="shared" si="56"/>
        <v>0</v>
      </c>
    </row>
    <row r="200" spans="1:11" x14ac:dyDescent="0.2">
      <c r="A200" s="5" t="s">
        <v>50</v>
      </c>
      <c r="B200" s="44">
        <v>2199</v>
      </c>
      <c r="C200" s="44"/>
      <c r="D200" s="5">
        <f t="shared" si="72"/>
        <v>2199</v>
      </c>
      <c r="E200" s="44">
        <v>698</v>
      </c>
      <c r="F200" s="44"/>
      <c r="G200" s="5">
        <f t="shared" si="73"/>
        <v>698</v>
      </c>
      <c r="H200" s="45">
        <v>478</v>
      </c>
      <c r="I200" s="44"/>
      <c r="J200" s="5">
        <f t="shared" si="74"/>
        <v>478</v>
      </c>
      <c r="K200" s="48">
        <f t="shared" si="56"/>
        <v>0.68481375358166185</v>
      </c>
    </row>
    <row r="201" spans="1:11" x14ac:dyDescent="0.2">
      <c r="A201" s="19" t="s">
        <v>24</v>
      </c>
      <c r="B201" s="18">
        <v>254</v>
      </c>
      <c r="C201" s="18"/>
      <c r="D201" s="19">
        <f t="shared" si="72"/>
        <v>254</v>
      </c>
      <c r="E201" s="18">
        <v>283</v>
      </c>
      <c r="F201" s="18"/>
      <c r="G201" s="5">
        <f t="shared" si="73"/>
        <v>283</v>
      </c>
      <c r="H201" s="46">
        <v>283</v>
      </c>
      <c r="I201" s="18"/>
      <c r="J201" s="19">
        <f t="shared" si="74"/>
        <v>283</v>
      </c>
      <c r="K201" s="48">
        <f t="shared" si="56"/>
        <v>1</v>
      </c>
    </row>
    <row r="202" spans="1:11" x14ac:dyDescent="0.2">
      <c r="A202" s="19" t="s">
        <v>137</v>
      </c>
      <c r="B202" s="18">
        <v>1118</v>
      </c>
      <c r="C202" s="18"/>
      <c r="D202" s="19">
        <f t="shared" si="72"/>
        <v>1118</v>
      </c>
      <c r="E202" s="18">
        <v>1118</v>
      </c>
      <c r="F202" s="18"/>
      <c r="G202" s="5">
        <f t="shared" si="73"/>
        <v>1118</v>
      </c>
      <c r="H202" s="46">
        <v>913</v>
      </c>
      <c r="I202" s="18"/>
      <c r="J202" s="19">
        <f t="shared" si="74"/>
        <v>913</v>
      </c>
      <c r="K202" s="48">
        <f t="shared" ref="K202:K231" si="75">SUM(J202/G202)</f>
        <v>0.81663685152057242</v>
      </c>
    </row>
    <row r="203" spans="1:11" x14ac:dyDescent="0.2">
      <c r="A203" s="19" t="s">
        <v>51</v>
      </c>
      <c r="B203" s="18">
        <v>381</v>
      </c>
      <c r="C203" s="18"/>
      <c r="D203" s="19">
        <f t="shared" si="72"/>
        <v>381</v>
      </c>
      <c r="E203" s="18">
        <v>352</v>
      </c>
      <c r="F203" s="18"/>
      <c r="G203" s="5">
        <f t="shared" si="73"/>
        <v>352</v>
      </c>
      <c r="H203" s="46">
        <v>224</v>
      </c>
      <c r="I203" s="18"/>
      <c r="J203" s="19">
        <f t="shared" si="74"/>
        <v>224</v>
      </c>
      <c r="K203" s="48">
        <f t="shared" si="75"/>
        <v>0.63636363636363635</v>
      </c>
    </row>
    <row r="204" spans="1:11" x14ac:dyDescent="0.2">
      <c r="A204" s="5" t="s">
        <v>19</v>
      </c>
      <c r="B204" s="44">
        <v>2709</v>
      </c>
      <c r="C204" s="44"/>
      <c r="D204" s="5">
        <f t="shared" si="72"/>
        <v>2709</v>
      </c>
      <c r="E204" s="44">
        <v>1068</v>
      </c>
      <c r="F204" s="44"/>
      <c r="G204" s="5">
        <f t="shared" si="73"/>
        <v>1068</v>
      </c>
      <c r="H204" s="45">
        <v>905</v>
      </c>
      <c r="I204" s="44"/>
      <c r="J204" s="5">
        <f t="shared" si="74"/>
        <v>905</v>
      </c>
      <c r="K204" s="48">
        <f t="shared" si="75"/>
        <v>0.84737827715355807</v>
      </c>
    </row>
    <row r="205" spans="1:11" x14ac:dyDescent="0.2">
      <c r="A205" s="5" t="s">
        <v>138</v>
      </c>
      <c r="B205" s="44">
        <v>1270</v>
      </c>
      <c r="C205" s="44"/>
      <c r="D205" s="5">
        <f t="shared" si="72"/>
        <v>1270</v>
      </c>
      <c r="E205" s="44">
        <v>0</v>
      </c>
      <c r="F205" s="44"/>
      <c r="G205" s="5">
        <f t="shared" si="73"/>
        <v>0</v>
      </c>
      <c r="H205" s="45"/>
      <c r="I205" s="44"/>
      <c r="J205" s="5">
        <f t="shared" si="74"/>
        <v>0</v>
      </c>
      <c r="K205" s="48"/>
    </row>
    <row r="206" spans="1:11" x14ac:dyDescent="0.2">
      <c r="A206" s="5" t="s">
        <v>187</v>
      </c>
      <c r="B206" s="44">
        <v>0</v>
      </c>
      <c r="C206" s="44"/>
      <c r="D206" s="5">
        <f t="shared" si="72"/>
        <v>0</v>
      </c>
      <c r="E206" s="44">
        <v>611</v>
      </c>
      <c r="F206" s="44"/>
      <c r="G206" s="5">
        <f t="shared" si="73"/>
        <v>611</v>
      </c>
      <c r="H206" s="45">
        <v>481</v>
      </c>
      <c r="I206" s="44"/>
      <c r="J206" s="5">
        <f t="shared" si="74"/>
        <v>481</v>
      </c>
      <c r="K206" s="48">
        <f t="shared" si="75"/>
        <v>0.78723404255319152</v>
      </c>
    </row>
    <row r="207" spans="1:11" x14ac:dyDescent="0.2">
      <c r="A207" s="5" t="s">
        <v>139</v>
      </c>
      <c r="B207" s="44">
        <v>445</v>
      </c>
      <c r="C207" s="44"/>
      <c r="D207" s="5">
        <f t="shared" si="72"/>
        <v>445</v>
      </c>
      <c r="E207" s="44">
        <v>0</v>
      </c>
      <c r="F207" s="44"/>
      <c r="G207" s="5">
        <f t="shared" si="73"/>
        <v>0</v>
      </c>
      <c r="H207" s="45"/>
      <c r="I207" s="44"/>
      <c r="J207" s="5">
        <f t="shared" si="74"/>
        <v>0</v>
      </c>
      <c r="K207" s="48"/>
    </row>
    <row r="208" spans="1:11" x14ac:dyDescent="0.2">
      <c r="A208" s="5" t="s">
        <v>20</v>
      </c>
      <c r="B208" s="44">
        <v>8111</v>
      </c>
      <c r="C208" s="44"/>
      <c r="D208" s="5">
        <f t="shared" si="72"/>
        <v>8111</v>
      </c>
      <c r="E208" s="44">
        <v>9462</v>
      </c>
      <c r="F208" s="44"/>
      <c r="G208" s="5">
        <f t="shared" si="73"/>
        <v>9462</v>
      </c>
      <c r="H208" s="45">
        <v>7255</v>
      </c>
      <c r="I208" s="44"/>
      <c r="J208" s="5">
        <f t="shared" si="74"/>
        <v>7255</v>
      </c>
      <c r="K208" s="48">
        <f t="shared" si="75"/>
        <v>0.76675121538786728</v>
      </c>
    </row>
    <row r="209" spans="1:11" x14ac:dyDescent="0.2">
      <c r="A209" s="5" t="s">
        <v>21</v>
      </c>
      <c r="B209" s="44">
        <v>558</v>
      </c>
      <c r="C209" s="44"/>
      <c r="D209" s="5">
        <f t="shared" si="72"/>
        <v>558</v>
      </c>
      <c r="E209" s="44">
        <v>1531</v>
      </c>
      <c r="F209" s="44"/>
      <c r="G209" s="5">
        <f t="shared" si="73"/>
        <v>1531</v>
      </c>
      <c r="H209" s="45">
        <v>1485</v>
      </c>
      <c r="I209" s="44">
        <v>46</v>
      </c>
      <c r="J209" s="5">
        <f t="shared" si="74"/>
        <v>1531</v>
      </c>
      <c r="K209" s="48">
        <f t="shared" si="75"/>
        <v>1</v>
      </c>
    </row>
    <row r="210" spans="1:11" x14ac:dyDescent="0.2">
      <c r="A210" s="37" t="s">
        <v>140</v>
      </c>
      <c r="B210" s="44">
        <v>1016</v>
      </c>
      <c r="C210" s="44"/>
      <c r="D210" s="5">
        <f t="shared" si="72"/>
        <v>1016</v>
      </c>
      <c r="E210" s="44">
        <v>1016</v>
      </c>
      <c r="F210" s="44"/>
      <c r="G210" s="5">
        <f t="shared" si="73"/>
        <v>1016</v>
      </c>
      <c r="H210" s="45">
        <v>637</v>
      </c>
      <c r="I210" s="44"/>
      <c r="J210" s="5">
        <f t="shared" si="74"/>
        <v>637</v>
      </c>
      <c r="K210" s="48">
        <f t="shared" si="75"/>
        <v>0.62696850393700787</v>
      </c>
    </row>
    <row r="211" spans="1:11" x14ac:dyDescent="0.2">
      <c r="A211" s="37" t="s">
        <v>141</v>
      </c>
      <c r="B211" s="44">
        <v>699</v>
      </c>
      <c r="C211" s="44"/>
      <c r="D211" s="5">
        <f t="shared" si="72"/>
        <v>699</v>
      </c>
      <c r="E211" s="44">
        <v>47</v>
      </c>
      <c r="F211" s="44"/>
      <c r="G211" s="5">
        <f t="shared" si="73"/>
        <v>47</v>
      </c>
      <c r="H211" s="45"/>
      <c r="I211" s="44"/>
      <c r="J211" s="5">
        <f t="shared" si="74"/>
        <v>0</v>
      </c>
      <c r="K211" s="48">
        <f t="shared" si="75"/>
        <v>0</v>
      </c>
    </row>
    <row r="212" spans="1:11" x14ac:dyDescent="0.2">
      <c r="A212" s="37" t="s">
        <v>142</v>
      </c>
      <c r="B212" s="44">
        <v>635</v>
      </c>
      <c r="C212" s="44"/>
      <c r="D212" s="5">
        <f t="shared" si="72"/>
        <v>635</v>
      </c>
      <c r="E212" s="44">
        <v>635</v>
      </c>
      <c r="F212" s="44"/>
      <c r="G212" s="5">
        <f t="shared" si="73"/>
        <v>635</v>
      </c>
      <c r="H212" s="45">
        <v>600</v>
      </c>
      <c r="I212" s="44"/>
      <c r="J212" s="5">
        <f t="shared" si="74"/>
        <v>600</v>
      </c>
      <c r="K212" s="48">
        <f t="shared" si="75"/>
        <v>0.94488188976377951</v>
      </c>
    </row>
    <row r="213" spans="1:11" x14ac:dyDescent="0.2">
      <c r="A213" s="37" t="s">
        <v>143</v>
      </c>
      <c r="B213" s="44">
        <v>635</v>
      </c>
      <c r="C213" s="44"/>
      <c r="D213" s="5">
        <f t="shared" si="72"/>
        <v>635</v>
      </c>
      <c r="E213" s="44">
        <v>0</v>
      </c>
      <c r="F213" s="44"/>
      <c r="G213" s="5">
        <f t="shared" si="73"/>
        <v>0</v>
      </c>
      <c r="H213" s="45"/>
      <c r="I213" s="44"/>
      <c r="J213" s="5">
        <f t="shared" si="74"/>
        <v>0</v>
      </c>
      <c r="K213" s="48"/>
    </row>
    <row r="214" spans="1:11" x14ac:dyDescent="0.2">
      <c r="A214" s="37" t="s">
        <v>144</v>
      </c>
      <c r="B214" s="44">
        <v>381</v>
      </c>
      <c r="C214" s="44"/>
      <c r="D214" s="5">
        <f t="shared" si="72"/>
        <v>381</v>
      </c>
      <c r="E214" s="44">
        <v>0</v>
      </c>
      <c r="F214" s="44"/>
      <c r="G214" s="5">
        <f t="shared" si="73"/>
        <v>0</v>
      </c>
      <c r="H214" s="45"/>
      <c r="I214" s="44"/>
      <c r="J214" s="5">
        <f t="shared" si="74"/>
        <v>0</v>
      </c>
      <c r="K214" s="48"/>
    </row>
    <row r="215" spans="1:11" x14ac:dyDescent="0.2">
      <c r="A215" s="37" t="s">
        <v>145</v>
      </c>
      <c r="B215" s="44">
        <v>635</v>
      </c>
      <c r="C215" s="44"/>
      <c r="D215" s="5">
        <f t="shared" si="72"/>
        <v>635</v>
      </c>
      <c r="E215" s="44">
        <v>0</v>
      </c>
      <c r="F215" s="44"/>
      <c r="G215" s="5">
        <f t="shared" si="73"/>
        <v>0</v>
      </c>
      <c r="H215" s="45"/>
      <c r="I215" s="44"/>
      <c r="J215" s="5">
        <f t="shared" si="74"/>
        <v>0</v>
      </c>
      <c r="K215" s="48"/>
    </row>
    <row r="216" spans="1:11" x14ac:dyDescent="0.2">
      <c r="A216" s="37" t="s">
        <v>146</v>
      </c>
      <c r="B216" s="44">
        <v>381</v>
      </c>
      <c r="C216" s="44"/>
      <c r="D216" s="5">
        <f t="shared" si="72"/>
        <v>381</v>
      </c>
      <c r="E216" s="44">
        <v>0</v>
      </c>
      <c r="F216" s="44"/>
      <c r="G216" s="5">
        <f t="shared" si="73"/>
        <v>0</v>
      </c>
      <c r="H216" s="45"/>
      <c r="I216" s="44"/>
      <c r="J216" s="5">
        <f t="shared" si="74"/>
        <v>0</v>
      </c>
      <c r="K216" s="48"/>
    </row>
    <row r="217" spans="1:11" x14ac:dyDescent="0.2">
      <c r="A217" s="37" t="s">
        <v>147</v>
      </c>
      <c r="B217" s="44">
        <v>1905</v>
      </c>
      <c r="C217" s="44"/>
      <c r="D217" s="5">
        <f t="shared" si="72"/>
        <v>1905</v>
      </c>
      <c r="E217" s="44">
        <v>0</v>
      </c>
      <c r="F217" s="44"/>
      <c r="G217" s="5">
        <f t="shared" si="73"/>
        <v>0</v>
      </c>
      <c r="H217" s="45"/>
      <c r="I217" s="44"/>
      <c r="J217" s="5">
        <f t="shared" si="74"/>
        <v>0</v>
      </c>
      <c r="K217" s="48"/>
    </row>
    <row r="218" spans="1:11" x14ac:dyDescent="0.2">
      <c r="A218" s="37" t="s">
        <v>148</v>
      </c>
      <c r="B218" s="44">
        <v>762</v>
      </c>
      <c r="C218" s="44"/>
      <c r="D218" s="5">
        <f t="shared" si="72"/>
        <v>762</v>
      </c>
      <c r="E218" s="44">
        <v>0</v>
      </c>
      <c r="F218" s="44"/>
      <c r="G218" s="5">
        <f t="shared" si="73"/>
        <v>0</v>
      </c>
      <c r="H218" s="45"/>
      <c r="I218" s="44"/>
      <c r="J218" s="5">
        <f t="shared" si="74"/>
        <v>0</v>
      </c>
      <c r="K218" s="48"/>
    </row>
    <row r="219" spans="1:11" x14ac:dyDescent="0.2">
      <c r="A219" s="37" t="s">
        <v>149</v>
      </c>
      <c r="B219" s="44">
        <v>762</v>
      </c>
      <c r="C219" s="44"/>
      <c r="D219" s="5">
        <f t="shared" si="72"/>
        <v>762</v>
      </c>
      <c r="E219" s="44">
        <v>0</v>
      </c>
      <c r="F219" s="44"/>
      <c r="G219" s="5">
        <f t="shared" si="73"/>
        <v>0</v>
      </c>
      <c r="H219" s="45"/>
      <c r="I219" s="44"/>
      <c r="J219" s="5">
        <f t="shared" si="74"/>
        <v>0</v>
      </c>
      <c r="K219" s="48"/>
    </row>
    <row r="220" spans="1:11" x14ac:dyDescent="0.2">
      <c r="A220" s="38" t="s">
        <v>150</v>
      </c>
      <c r="B220" s="44">
        <v>2286</v>
      </c>
      <c r="C220" s="44"/>
      <c r="D220" s="5">
        <f t="shared" si="72"/>
        <v>2286</v>
      </c>
      <c r="E220" s="44">
        <v>0</v>
      </c>
      <c r="F220" s="44"/>
      <c r="G220" s="5">
        <f t="shared" si="73"/>
        <v>0</v>
      </c>
      <c r="H220" s="45"/>
      <c r="I220" s="44"/>
      <c r="J220" s="5">
        <f t="shared" si="74"/>
        <v>0</v>
      </c>
      <c r="K220" s="48"/>
    </row>
    <row r="221" spans="1:11" x14ac:dyDescent="0.2">
      <c r="A221" s="38" t="s">
        <v>151</v>
      </c>
      <c r="B221" s="44">
        <v>1016</v>
      </c>
      <c r="C221" s="44"/>
      <c r="D221" s="5">
        <f t="shared" si="72"/>
        <v>1016</v>
      </c>
      <c r="E221" s="44">
        <v>0</v>
      </c>
      <c r="F221" s="44"/>
      <c r="G221" s="5">
        <f t="shared" si="73"/>
        <v>0</v>
      </c>
      <c r="H221" s="45"/>
      <c r="I221" s="44"/>
      <c r="J221" s="5">
        <f t="shared" si="74"/>
        <v>0</v>
      </c>
      <c r="K221" s="48"/>
    </row>
    <row r="222" spans="1:11" x14ac:dyDescent="0.2">
      <c r="A222" s="38" t="s">
        <v>152</v>
      </c>
      <c r="B222" s="44">
        <v>3302</v>
      </c>
      <c r="C222" s="44"/>
      <c r="D222" s="5">
        <f t="shared" si="72"/>
        <v>3302</v>
      </c>
      <c r="E222" s="44">
        <v>0</v>
      </c>
      <c r="F222" s="44"/>
      <c r="G222" s="5">
        <f t="shared" si="73"/>
        <v>0</v>
      </c>
      <c r="H222" s="45"/>
      <c r="I222" s="44"/>
      <c r="J222" s="5">
        <f t="shared" si="74"/>
        <v>0</v>
      </c>
      <c r="K222" s="48"/>
    </row>
    <row r="223" spans="1:11" x14ac:dyDescent="0.2">
      <c r="A223" s="38" t="s">
        <v>153</v>
      </c>
      <c r="B223" s="44">
        <v>356</v>
      </c>
      <c r="C223" s="44"/>
      <c r="D223" s="5">
        <f t="shared" si="72"/>
        <v>356</v>
      </c>
      <c r="E223" s="44">
        <v>0</v>
      </c>
      <c r="F223" s="44"/>
      <c r="G223" s="5">
        <f t="shared" si="73"/>
        <v>0</v>
      </c>
      <c r="H223" s="45"/>
      <c r="I223" s="44"/>
      <c r="J223" s="5">
        <f t="shared" si="74"/>
        <v>0</v>
      </c>
      <c r="K223" s="48"/>
    </row>
    <row r="224" spans="1:11" x14ac:dyDescent="0.2">
      <c r="A224" s="38" t="s">
        <v>188</v>
      </c>
      <c r="B224" s="44">
        <v>0</v>
      </c>
      <c r="C224" s="44"/>
      <c r="D224" s="5">
        <f t="shared" si="72"/>
        <v>0</v>
      </c>
      <c r="E224" s="44">
        <v>235</v>
      </c>
      <c r="F224" s="44"/>
      <c r="G224" s="5">
        <f t="shared" si="73"/>
        <v>235</v>
      </c>
      <c r="H224" s="45">
        <v>235</v>
      </c>
      <c r="I224" s="44"/>
      <c r="J224" s="5">
        <f t="shared" si="74"/>
        <v>235</v>
      </c>
      <c r="K224" s="48">
        <f t="shared" si="75"/>
        <v>1</v>
      </c>
    </row>
    <row r="225" spans="1:11" x14ac:dyDescent="0.2">
      <c r="A225" s="38" t="s">
        <v>189</v>
      </c>
      <c r="B225" s="44">
        <v>0</v>
      </c>
      <c r="C225" s="44"/>
      <c r="D225" s="5">
        <f t="shared" si="72"/>
        <v>0</v>
      </c>
      <c r="E225" s="44">
        <v>365</v>
      </c>
      <c r="F225" s="44"/>
      <c r="G225" s="5">
        <f t="shared" si="73"/>
        <v>365</v>
      </c>
      <c r="H225" s="45">
        <v>365</v>
      </c>
      <c r="I225" s="44"/>
      <c r="J225" s="5">
        <f t="shared" si="74"/>
        <v>365</v>
      </c>
      <c r="K225" s="48">
        <f t="shared" si="75"/>
        <v>1</v>
      </c>
    </row>
    <row r="226" spans="1:11" x14ac:dyDescent="0.2">
      <c r="A226" s="5" t="s">
        <v>14</v>
      </c>
      <c r="B226" s="44">
        <v>2392</v>
      </c>
      <c r="C226" s="44"/>
      <c r="D226" s="5">
        <f t="shared" si="72"/>
        <v>2392</v>
      </c>
      <c r="E226" s="44">
        <v>2392</v>
      </c>
      <c r="F226" s="44"/>
      <c r="G226" s="5">
        <f t="shared" si="73"/>
        <v>2392</v>
      </c>
      <c r="H226" s="45">
        <v>2353</v>
      </c>
      <c r="I226" s="44"/>
      <c r="J226" s="5">
        <f t="shared" si="74"/>
        <v>2353</v>
      </c>
      <c r="K226" s="48">
        <f t="shared" si="75"/>
        <v>0.98369565217391308</v>
      </c>
    </row>
    <row r="227" spans="1:11" x14ac:dyDescent="0.2">
      <c r="A227" s="5" t="s">
        <v>154</v>
      </c>
      <c r="B227" s="44">
        <v>1050</v>
      </c>
      <c r="C227" s="44"/>
      <c r="D227" s="5">
        <f t="shared" si="72"/>
        <v>1050</v>
      </c>
      <c r="E227" s="44">
        <v>1050</v>
      </c>
      <c r="F227" s="44"/>
      <c r="G227" s="5">
        <f t="shared" si="73"/>
        <v>1050</v>
      </c>
      <c r="H227" s="45">
        <v>912</v>
      </c>
      <c r="I227" s="44"/>
      <c r="J227" s="5">
        <f t="shared" si="74"/>
        <v>912</v>
      </c>
      <c r="K227" s="48">
        <f t="shared" si="75"/>
        <v>0.86857142857142855</v>
      </c>
    </row>
    <row r="228" spans="1:11" x14ac:dyDescent="0.2">
      <c r="A228" s="5" t="s">
        <v>155</v>
      </c>
      <c r="B228" s="44">
        <v>800</v>
      </c>
      <c r="C228" s="44"/>
      <c r="D228" s="5">
        <f t="shared" si="72"/>
        <v>800</v>
      </c>
      <c r="E228" s="44">
        <v>800</v>
      </c>
      <c r="F228" s="44"/>
      <c r="G228" s="5">
        <f t="shared" si="73"/>
        <v>800</v>
      </c>
      <c r="H228" s="45">
        <v>622</v>
      </c>
      <c r="I228" s="44"/>
      <c r="J228" s="5">
        <f t="shared" si="74"/>
        <v>622</v>
      </c>
      <c r="K228" s="48">
        <f t="shared" si="75"/>
        <v>0.77749999999999997</v>
      </c>
    </row>
    <row r="229" spans="1:11" x14ac:dyDescent="0.2">
      <c r="A229" s="5" t="s">
        <v>156</v>
      </c>
      <c r="B229" s="44">
        <v>350</v>
      </c>
      <c r="C229" s="44"/>
      <c r="D229" s="5">
        <f t="shared" si="72"/>
        <v>350</v>
      </c>
      <c r="E229" s="44">
        <v>350</v>
      </c>
      <c r="F229" s="44"/>
      <c r="G229" s="5">
        <f t="shared" si="73"/>
        <v>350</v>
      </c>
      <c r="H229" s="45">
        <v>297</v>
      </c>
      <c r="I229" s="44"/>
      <c r="J229" s="5">
        <f t="shared" si="74"/>
        <v>297</v>
      </c>
      <c r="K229" s="48">
        <f t="shared" si="75"/>
        <v>0.84857142857142853</v>
      </c>
    </row>
    <row r="230" spans="1:11" x14ac:dyDescent="0.2">
      <c r="A230" s="5"/>
      <c r="B230" s="16"/>
      <c r="C230" s="16"/>
      <c r="D230" s="19"/>
      <c r="E230" s="16"/>
      <c r="F230" s="16"/>
      <c r="G230" s="19"/>
      <c r="H230" s="40"/>
      <c r="I230" s="40"/>
      <c r="J230" s="40"/>
      <c r="K230" s="48"/>
    </row>
    <row r="231" spans="1:11" x14ac:dyDescent="0.2">
      <c r="A231" s="2" t="s">
        <v>1</v>
      </c>
      <c r="B231" s="3">
        <f t="shared" ref="B231:J231" si="76">SUM(B9,B167,B175)</f>
        <v>10636013</v>
      </c>
      <c r="C231" s="3">
        <f t="shared" si="76"/>
        <v>21950</v>
      </c>
      <c r="D231" s="3">
        <f t="shared" si="76"/>
        <v>10657963</v>
      </c>
      <c r="E231" s="3">
        <f t="shared" si="76"/>
        <v>10721488</v>
      </c>
      <c r="F231" s="3">
        <f t="shared" si="76"/>
        <v>5507</v>
      </c>
      <c r="G231" s="3">
        <f t="shared" si="76"/>
        <v>10726995</v>
      </c>
      <c r="H231" s="3">
        <f t="shared" si="76"/>
        <v>6967022</v>
      </c>
      <c r="I231" s="3">
        <f t="shared" si="76"/>
        <v>4634</v>
      </c>
      <c r="J231" s="3">
        <f t="shared" si="76"/>
        <v>6971656</v>
      </c>
      <c r="K231" s="48">
        <f t="shared" si="75"/>
        <v>0.6499169618332068</v>
      </c>
    </row>
    <row r="232" spans="1:11" x14ac:dyDescent="0.2">
      <c r="A232" s="1"/>
    </row>
    <row r="233" spans="1:11" x14ac:dyDescent="0.2">
      <c r="A233" s="1"/>
    </row>
    <row r="234" spans="1:11" x14ac:dyDescent="0.2">
      <c r="A234" s="1"/>
    </row>
    <row r="235" spans="1:11" x14ac:dyDescent="0.2">
      <c r="A235" s="1"/>
    </row>
    <row r="236" spans="1:11" x14ac:dyDescent="0.2">
      <c r="A236" s="1"/>
    </row>
    <row r="237" spans="1:11" x14ac:dyDescent="0.2">
      <c r="A237" s="1"/>
    </row>
    <row r="238" spans="1:11" x14ac:dyDescent="0.2">
      <c r="A238" s="1"/>
    </row>
    <row r="239" spans="1:11" x14ac:dyDescent="0.2">
      <c r="A239" s="1"/>
    </row>
    <row r="240" spans="1:11" x14ac:dyDescent="0.2">
      <c r="A240" s="1"/>
    </row>
    <row r="241" spans="1:1" x14ac:dyDescent="0.2">
      <c r="A241" s="1"/>
    </row>
    <row r="242" spans="1:1" x14ac:dyDescent="0.2">
      <c r="A242" s="1"/>
    </row>
    <row r="243" spans="1:1" x14ac:dyDescent="0.2">
      <c r="A243" s="1"/>
    </row>
    <row r="244" spans="1:1" x14ac:dyDescent="0.2">
      <c r="A244" s="1"/>
    </row>
    <row r="245" spans="1:1" x14ac:dyDescent="0.2">
      <c r="A245" s="1"/>
    </row>
    <row r="246" spans="1:1" x14ac:dyDescent="0.2">
      <c r="A246" s="1"/>
    </row>
    <row r="247" spans="1:1" x14ac:dyDescent="0.2">
      <c r="A247" s="1"/>
    </row>
    <row r="248" spans="1:1" x14ac:dyDescent="0.2">
      <c r="A248" s="1"/>
    </row>
    <row r="249" spans="1:1" x14ac:dyDescent="0.2">
      <c r="A249" s="1"/>
    </row>
    <row r="250" spans="1:1" x14ac:dyDescent="0.2">
      <c r="A250" s="1"/>
    </row>
    <row r="251" spans="1:1" x14ac:dyDescent="0.2">
      <c r="A251" s="1"/>
    </row>
    <row r="252" spans="1:1" x14ac:dyDescent="0.2">
      <c r="A252" s="1"/>
    </row>
    <row r="253" spans="1:1" x14ac:dyDescent="0.2">
      <c r="A253" s="1"/>
    </row>
    <row r="254" spans="1:1" x14ac:dyDescent="0.2">
      <c r="A254" s="1"/>
    </row>
    <row r="255" spans="1:1" x14ac:dyDescent="0.2">
      <c r="A255" s="1"/>
    </row>
    <row r="256" spans="1: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1"/>
    </row>
    <row r="379" spans="1:1" x14ac:dyDescent="0.2">
      <c r="A379" s="1"/>
    </row>
    <row r="380" spans="1:1" x14ac:dyDescent="0.2">
      <c r="A380" s="1"/>
    </row>
    <row r="381" spans="1:1" x14ac:dyDescent="0.2">
      <c r="A381" s="1"/>
    </row>
    <row r="382" spans="1:1" x14ac:dyDescent="0.2">
      <c r="A382" s="1"/>
    </row>
    <row r="383" spans="1:1" x14ac:dyDescent="0.2">
      <c r="A383" s="1"/>
    </row>
    <row r="384" spans="1:1" x14ac:dyDescent="0.2">
      <c r="A384" s="1"/>
    </row>
    <row r="385" spans="1:1" x14ac:dyDescent="0.2">
      <c r="A385" s="1"/>
    </row>
    <row r="386" spans="1:1" x14ac:dyDescent="0.2">
      <c r="A386" s="1"/>
    </row>
    <row r="387" spans="1:1" x14ac:dyDescent="0.2">
      <c r="A387" s="1"/>
    </row>
    <row r="388" spans="1:1" x14ac:dyDescent="0.2">
      <c r="A388" s="1"/>
    </row>
    <row r="389" spans="1:1" x14ac:dyDescent="0.2">
      <c r="A389" s="1"/>
    </row>
    <row r="390" spans="1:1" x14ac:dyDescent="0.2">
      <c r="A390" s="1"/>
    </row>
    <row r="391" spans="1:1" x14ac:dyDescent="0.2">
      <c r="A391" s="1"/>
    </row>
    <row r="392" spans="1:1" x14ac:dyDescent="0.2">
      <c r="A392" s="1"/>
    </row>
    <row r="393" spans="1:1" x14ac:dyDescent="0.2">
      <c r="A393" s="1"/>
    </row>
    <row r="394" spans="1:1" x14ac:dyDescent="0.2">
      <c r="A394" s="1"/>
    </row>
    <row r="395" spans="1:1" x14ac:dyDescent="0.2">
      <c r="A395" s="1"/>
    </row>
    <row r="396" spans="1:1" x14ac:dyDescent="0.2">
      <c r="A396" s="1"/>
    </row>
    <row r="397" spans="1:1" x14ac:dyDescent="0.2">
      <c r="A397" s="1"/>
    </row>
    <row r="398" spans="1:1" x14ac:dyDescent="0.2">
      <c r="A398" s="1"/>
    </row>
    <row r="399" spans="1:1" x14ac:dyDescent="0.2">
      <c r="A399" s="1"/>
    </row>
    <row r="400" spans="1:1" x14ac:dyDescent="0.2">
      <c r="A400" s="1"/>
    </row>
    <row r="401" spans="1:1" x14ac:dyDescent="0.2">
      <c r="A401" s="1"/>
    </row>
    <row r="402" spans="1:1" x14ac:dyDescent="0.2">
      <c r="A402" s="1"/>
    </row>
    <row r="403" spans="1:1" x14ac:dyDescent="0.2">
      <c r="A403" s="1"/>
    </row>
    <row r="404" spans="1:1" x14ac:dyDescent="0.2">
      <c r="A404" s="1"/>
    </row>
    <row r="405" spans="1:1" x14ac:dyDescent="0.2">
      <c r="A405" s="1"/>
    </row>
    <row r="406" spans="1:1" x14ac:dyDescent="0.2">
      <c r="A406" s="1"/>
    </row>
    <row r="407" spans="1:1" x14ac:dyDescent="0.2">
      <c r="A407" s="1"/>
    </row>
    <row r="408" spans="1:1" x14ac:dyDescent="0.2">
      <c r="A408" s="1"/>
    </row>
    <row r="409" spans="1:1" x14ac:dyDescent="0.2">
      <c r="A409" s="1"/>
    </row>
    <row r="410" spans="1:1" x14ac:dyDescent="0.2">
      <c r="A410" s="1"/>
    </row>
    <row r="411" spans="1:1" x14ac:dyDescent="0.2">
      <c r="A411" s="1"/>
    </row>
    <row r="412" spans="1:1" x14ac:dyDescent="0.2">
      <c r="A412" s="1"/>
    </row>
    <row r="413" spans="1:1" x14ac:dyDescent="0.2">
      <c r="A413" s="1"/>
    </row>
    <row r="414" spans="1:1" x14ac:dyDescent="0.2">
      <c r="A414" s="1"/>
    </row>
    <row r="415" spans="1:1" x14ac:dyDescent="0.2">
      <c r="A415" s="1"/>
    </row>
    <row r="416" spans="1:1" x14ac:dyDescent="0.2">
      <c r="A416" s="1"/>
    </row>
    <row r="417" spans="1:1" x14ac:dyDescent="0.2">
      <c r="A417" s="1"/>
    </row>
    <row r="418" spans="1:1" x14ac:dyDescent="0.2">
      <c r="A418" s="1"/>
    </row>
    <row r="419" spans="1:1" x14ac:dyDescent="0.2">
      <c r="A419" s="1"/>
    </row>
    <row r="420" spans="1:1" x14ac:dyDescent="0.2">
      <c r="A420" s="1"/>
    </row>
    <row r="421" spans="1:1" x14ac:dyDescent="0.2">
      <c r="A421" s="1"/>
    </row>
    <row r="422" spans="1:1" x14ac:dyDescent="0.2">
      <c r="A422" s="1"/>
    </row>
    <row r="423" spans="1:1" x14ac:dyDescent="0.2">
      <c r="A423" s="1"/>
    </row>
    <row r="424" spans="1:1" x14ac:dyDescent="0.2">
      <c r="A424" s="1"/>
    </row>
    <row r="425" spans="1:1" x14ac:dyDescent="0.2">
      <c r="A425" s="1"/>
    </row>
    <row r="426" spans="1:1" x14ac:dyDescent="0.2">
      <c r="A426" s="1"/>
    </row>
    <row r="427" spans="1:1" x14ac:dyDescent="0.2">
      <c r="A427" s="1"/>
    </row>
    <row r="428" spans="1:1" x14ac:dyDescent="0.2">
      <c r="A428" s="1"/>
    </row>
    <row r="429" spans="1:1" x14ac:dyDescent="0.2">
      <c r="A429" s="1"/>
    </row>
    <row r="430" spans="1:1" x14ac:dyDescent="0.2">
      <c r="A430" s="1"/>
    </row>
    <row r="431" spans="1:1" x14ac:dyDescent="0.2">
      <c r="A431" s="1"/>
    </row>
    <row r="432" spans="1:1" x14ac:dyDescent="0.2">
      <c r="A432" s="1"/>
    </row>
    <row r="433" spans="1:1" x14ac:dyDescent="0.2">
      <c r="A433" s="1"/>
    </row>
    <row r="434" spans="1:1" x14ac:dyDescent="0.2">
      <c r="A434" s="1"/>
    </row>
    <row r="435" spans="1:1" x14ac:dyDescent="0.2">
      <c r="A435" s="1"/>
    </row>
    <row r="436" spans="1:1" x14ac:dyDescent="0.2">
      <c r="A436" s="1"/>
    </row>
    <row r="437" spans="1:1" x14ac:dyDescent="0.2">
      <c r="A437" s="1"/>
    </row>
    <row r="438" spans="1:1" x14ac:dyDescent="0.2">
      <c r="A438" s="1"/>
    </row>
    <row r="439" spans="1:1" x14ac:dyDescent="0.2">
      <c r="A439" s="1"/>
    </row>
    <row r="440" spans="1:1" x14ac:dyDescent="0.2">
      <c r="A440" s="1"/>
    </row>
    <row r="441" spans="1:1" x14ac:dyDescent="0.2">
      <c r="A441" s="1"/>
    </row>
    <row r="442" spans="1:1" x14ac:dyDescent="0.2">
      <c r="A442" s="1"/>
    </row>
    <row r="443" spans="1:1" x14ac:dyDescent="0.2">
      <c r="A443" s="1"/>
    </row>
    <row r="444" spans="1:1" x14ac:dyDescent="0.2">
      <c r="A444" s="1"/>
    </row>
    <row r="445" spans="1:1" x14ac:dyDescent="0.2">
      <c r="A445" s="1"/>
    </row>
    <row r="446" spans="1:1" x14ac:dyDescent="0.2">
      <c r="A446" s="1"/>
    </row>
    <row r="447" spans="1:1" x14ac:dyDescent="0.2">
      <c r="A447" s="1"/>
    </row>
    <row r="448" spans="1:1" x14ac:dyDescent="0.2">
      <c r="A448" s="1"/>
    </row>
    <row r="449" spans="1:1" x14ac:dyDescent="0.2">
      <c r="A449" s="1"/>
    </row>
    <row r="450" spans="1:1" x14ac:dyDescent="0.2">
      <c r="A450" s="1"/>
    </row>
    <row r="451" spans="1:1" x14ac:dyDescent="0.2">
      <c r="A451" s="1"/>
    </row>
    <row r="452" spans="1:1" x14ac:dyDescent="0.2">
      <c r="A452" s="1"/>
    </row>
    <row r="453" spans="1:1" x14ac:dyDescent="0.2">
      <c r="A453" s="1"/>
    </row>
    <row r="454" spans="1:1" x14ac:dyDescent="0.2">
      <c r="A454" s="1"/>
    </row>
    <row r="455" spans="1:1" x14ac:dyDescent="0.2">
      <c r="A455" s="1"/>
    </row>
    <row r="456" spans="1:1" x14ac:dyDescent="0.2">
      <c r="A456" s="1"/>
    </row>
    <row r="457" spans="1:1" x14ac:dyDescent="0.2">
      <c r="A457" s="1"/>
    </row>
    <row r="458" spans="1:1" x14ac:dyDescent="0.2">
      <c r="A458" s="1"/>
    </row>
    <row r="459" spans="1:1" x14ac:dyDescent="0.2">
      <c r="A459" s="1"/>
    </row>
    <row r="460" spans="1:1" x14ac:dyDescent="0.2">
      <c r="A460" s="1"/>
    </row>
    <row r="461" spans="1:1" x14ac:dyDescent="0.2">
      <c r="A461" s="1"/>
    </row>
    <row r="462" spans="1:1" x14ac:dyDescent="0.2">
      <c r="A462" s="1"/>
    </row>
    <row r="463" spans="1:1" x14ac:dyDescent="0.2">
      <c r="A463" s="1"/>
    </row>
    <row r="464" spans="1:1" x14ac:dyDescent="0.2">
      <c r="A464" s="1"/>
    </row>
  </sheetData>
  <mergeCells count="14">
    <mergeCell ref="K6:K7"/>
    <mergeCell ref="K127:K128"/>
    <mergeCell ref="J1:K1"/>
    <mergeCell ref="A2:K2"/>
    <mergeCell ref="A6:A7"/>
    <mergeCell ref="B6:D6"/>
    <mergeCell ref="H6:J6"/>
    <mergeCell ref="E6:G6"/>
    <mergeCell ref="C3:D3"/>
    <mergeCell ref="C4:D4"/>
    <mergeCell ref="A127:A128"/>
    <mergeCell ref="B127:D127"/>
    <mergeCell ref="E127:G127"/>
    <mergeCell ref="H127:J127"/>
  </mergeCells>
  <phoneticPr fontId="0" type="noConversion"/>
  <printOptions horizontalCentered="1"/>
  <pageMargins left="0.59055118110236227" right="0.59055118110236227" top="0.39370078740157483" bottom="0" header="0.51181102362204722" footer="0"/>
  <pageSetup paperSize="8" scale="66" orientation="portrait" r:id="rId1"/>
  <headerFooter alignWithMargins="0">
    <oddFooter xml:space="preserve">&amp;C&amp;P&amp;R
</oddFooter>
  </headerFooter>
  <rowBreaks count="1" manualBreakCount="1">
    <brk id="126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Boráros Barbara</cp:lastModifiedBy>
  <cp:lastPrinted>2023-05-03T07:52:18Z</cp:lastPrinted>
  <dcterms:created xsi:type="dcterms:W3CDTF">1997-01-17T14:02:09Z</dcterms:created>
  <dcterms:modified xsi:type="dcterms:W3CDTF">2023-05-31T12:32:18Z</dcterms:modified>
</cp:coreProperties>
</file>