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25\2025 ÉVI KÖLTSÉGVETÉS\ÖNK V3\1 II_7 melléklet mellékletei\"/>
    </mc:Choice>
  </mc:AlternateContent>
  <xr:revisionPtr revIDLastSave="0" documentId="13_ncr:1_{F75B95AD-A825-49EB-8627-EC952D6CD5CB}" xr6:coauthVersionLast="47" xr6:coauthVersionMax="47" xr10:uidLastSave="{00000000-0000-0000-0000-000000000000}"/>
  <bookViews>
    <workbookView xWindow="-120" yWindow="-120" windowWidth="29040" windowHeight="15840" xr2:uid="{BD5CC64A-EA3B-4D19-880E-89493CFBDFE1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Munka1!$A$1:$D$52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1" l="1"/>
  <c r="D40" i="1"/>
  <c r="C9" i="1"/>
  <c r="B21" i="1"/>
  <c r="C21" i="1"/>
  <c r="D50" i="1"/>
  <c r="B48" i="1"/>
  <c r="C48" i="1"/>
  <c r="B35" i="1"/>
  <c r="C35" i="1"/>
  <c r="D43" i="1"/>
  <c r="D42" i="1" s="1"/>
  <c r="C42" i="1"/>
  <c r="B42" i="1"/>
  <c r="D48" i="1" l="1"/>
  <c r="B45" i="1"/>
  <c r="C45" i="1"/>
  <c r="B39" i="1"/>
  <c r="B9" i="1" s="1"/>
  <c r="C39" i="1"/>
  <c r="D36" i="1"/>
  <c r="D37" i="1"/>
  <c r="B31" i="1"/>
  <c r="C31" i="1"/>
  <c r="D32" i="1"/>
  <c r="D33" i="1"/>
  <c r="D29" i="1"/>
  <c r="B15" i="1"/>
  <c r="C15" i="1"/>
  <c r="B11" i="1" l="1"/>
  <c r="C11" i="1"/>
  <c r="D13" i="1"/>
  <c r="D46" i="1"/>
  <c r="D45" i="1" s="1"/>
  <c r="D28" i="1"/>
  <c r="D27" i="1"/>
  <c r="D26" i="1"/>
  <c r="D23" i="1"/>
  <c r="D22" i="1"/>
  <c r="D16" i="1"/>
  <c r="D12" i="1"/>
  <c r="D21" i="1" l="1"/>
  <c r="D35" i="1"/>
  <c r="F35" i="1" s="1"/>
  <c r="G35" i="1" s="1"/>
  <c r="B52" i="1"/>
  <c r="C52" i="1"/>
  <c r="D31" i="1"/>
  <c r="F31" i="1" s="1"/>
  <c r="G31" i="1" s="1"/>
  <c r="D39" i="1"/>
  <c r="D9" i="1" s="1"/>
  <c r="D11" i="1"/>
  <c r="D15" i="1"/>
  <c r="D52" i="1" l="1"/>
  <c r="G36" i="1"/>
  <c r="D53" i="1"/>
</calcChain>
</file>

<file path=xl/sharedStrings.xml><?xml version="1.0" encoding="utf-8"?>
<sst xmlns="http://schemas.openxmlformats.org/spreadsheetml/2006/main" count="44" uniqueCount="43">
  <si>
    <t>Felújítás megnevezése</t>
  </si>
  <si>
    <t>Felújítások összesen</t>
  </si>
  <si>
    <t>Kötelező feladatok</t>
  </si>
  <si>
    <t>Önként vállalt feladatok</t>
  </si>
  <si>
    <t>E Ft</t>
  </si>
  <si>
    <t>Összesen</t>
  </si>
  <si>
    <t>7. melléklet</t>
  </si>
  <si>
    <t>Komárom Város Önkormányzata összesen</t>
  </si>
  <si>
    <t>052080 Szennyvízcsatorna építése, fenntartása, üzemeltetése</t>
  </si>
  <si>
    <t>063080 Vízellátással kapcsolatos közmű építése, fenntartása, üzemeltetése</t>
  </si>
  <si>
    <t>064010 Közvilágítás</t>
  </si>
  <si>
    <t>091140 Óvodai nevelés, ellátás működési feladatai</t>
  </si>
  <si>
    <t>045160 Közutak, hidak, alagutak üzemeltetése, fenntartása</t>
  </si>
  <si>
    <t>Út, járda felújítási tervek</t>
  </si>
  <si>
    <t>Komáromi Szivárvány Óvoda Napraforgó csoport aljzat újraszigetelése és parkettázása</t>
  </si>
  <si>
    <t>Járda felújítás</t>
  </si>
  <si>
    <t>Téltemető u. járdafelújítás tervezése</t>
  </si>
  <si>
    <t>Vizimolnár u. járdafelújítás tervezése</t>
  </si>
  <si>
    <t>Monostori Általános Iskola belső udvar felújítás</t>
  </si>
  <si>
    <t>013350  Önkormányzati vagyonnal való gazdálkodással kapcsolatos feladatok</t>
  </si>
  <si>
    <t>011130 Önk. és önk.hivatalok jogalkotó és ált.igazgatási tevékenysége</t>
  </si>
  <si>
    <t>Koppány vezér út (Újszállási út- Fenyves utca között páros oldal) járdafelújítás tervezése</t>
  </si>
  <si>
    <t>Jókai tér (Kalmár köz) útburkolat, járda, csapadékvíz elvezetés felújításának tervezése</t>
  </si>
  <si>
    <t>Komárom Város  2025. évi felújítási előirányzata  célonként (ÁFÁ-val)</t>
  </si>
  <si>
    <t>2025. évi eredeti ei</t>
  </si>
  <si>
    <t>Padlástéri klímák kondenzvíz elvezetés</t>
  </si>
  <si>
    <t>Városháza garázs, lábazat felújítás</t>
  </si>
  <si>
    <t>Hősök tere emlékművek, környezet, monostori művelődési ház udvar felújítás</t>
  </si>
  <si>
    <t>Bozsik iskola udvar és sportpálya felújítás</t>
  </si>
  <si>
    <t>Virág utcai játszótér felújítás</t>
  </si>
  <si>
    <t>Feszty iskola körüli járda felújítás</t>
  </si>
  <si>
    <t>GFT 2024-2025. évben elvégzett munkák szennyvíz</t>
  </si>
  <si>
    <t>GFT 2024. 12.31-ig el nem végzett munkák szennyvíz</t>
  </si>
  <si>
    <t>GFT 2024-2025. évben elvégzett munkák ivóvíz</t>
  </si>
  <si>
    <t>GFT 2024. 12. 31-ig el nem végzett munkák ivóvíz</t>
  </si>
  <si>
    <t xml:space="preserve">Közvilágítás korszerűsítés befejezése (LED) - Koppánymonostor, Komárom </t>
  </si>
  <si>
    <t>Szőnyi Bikaistálló felújítása</t>
  </si>
  <si>
    <t>082091 Közművelődés, közösségi és társadalmi részvétel fejlesztése</t>
  </si>
  <si>
    <t>106010 Lakóingatlan szoc.célú bérbeadása, üzemeltetése</t>
  </si>
  <si>
    <t>Báthori u. 9/1.</t>
  </si>
  <si>
    <t>Báthori u. 9/3.</t>
  </si>
  <si>
    <t>Alap</t>
  </si>
  <si>
    <t>Visszaigényelhető ÁFA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</si>
</sst>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Border="1"/>
    <xf numFmtId="3" fontId="3" fillId="0" borderId="2" xfId="0" applyNumberFormat="1" applyFont="1" applyBorder="1"/>
    <xf numFmtId="3" fontId="5" fillId="0" borderId="2" xfId="0" applyNumberFormat="1" applyFont="1" applyBorder="1"/>
    <xf numFmtId="49" fontId="2" fillId="0" borderId="0" xfId="0" applyNumberFormat="1" applyFont="1"/>
    <xf numFmtId="49" fontId="1" fillId="0" borderId="0" xfId="0" applyNumberFormat="1" applyFont="1"/>
    <xf numFmtId="49" fontId="3" fillId="0" borderId="2" xfId="0" applyNumberFormat="1" applyFont="1" applyBorder="1"/>
    <xf numFmtId="49" fontId="5" fillId="0" borderId="2" xfId="0" applyNumberFormat="1" applyFont="1" applyBorder="1"/>
    <xf numFmtId="3" fontId="5" fillId="3" borderId="2" xfId="0" applyNumberFormat="1" applyFont="1" applyFill="1" applyBorder="1" applyAlignment="1">
      <alignment wrapText="1"/>
    </xf>
    <xf numFmtId="3" fontId="5" fillId="0" borderId="2" xfId="0" applyNumberFormat="1" applyFont="1" applyBorder="1" applyAlignment="1">
      <alignment horizontal="right"/>
    </xf>
    <xf numFmtId="0" fontId="0" fillId="0" borderId="2" xfId="0" applyBorder="1"/>
    <xf numFmtId="3" fontId="3" fillId="3" borderId="2" xfId="0" applyNumberFormat="1" applyFont="1" applyFill="1" applyBorder="1"/>
    <xf numFmtId="3" fontId="3" fillId="0" borderId="2" xfId="0" applyNumberFormat="1" applyFont="1" applyBorder="1" applyAlignment="1">
      <alignment horizontal="right"/>
    </xf>
    <xf numFmtId="49" fontId="5" fillId="3" borderId="2" xfId="0" applyNumberFormat="1" applyFont="1" applyFill="1" applyBorder="1"/>
    <xf numFmtId="49" fontId="6" fillId="3" borderId="2" xfId="0" applyNumberFormat="1" applyFont="1" applyFill="1" applyBorder="1"/>
    <xf numFmtId="0" fontId="3" fillId="0" borderId="1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0" xfId="0" applyNumberFormat="1" applyFont="1"/>
    <xf numFmtId="49" fontId="0" fillId="0" borderId="0" xfId="0" applyNumberFormat="1"/>
    <xf numFmtId="3" fontId="3" fillId="3" borderId="2" xfId="0" applyNumberFormat="1" applyFont="1" applyFill="1" applyBorder="1" applyAlignment="1">
      <alignment horizontal="right" vertical="center" wrapText="1"/>
    </xf>
    <xf numFmtId="3" fontId="5" fillId="3" borderId="2" xfId="0" applyNumberFormat="1" applyFont="1" applyFill="1" applyBorder="1" applyAlignment="1">
      <alignment horizontal="right" vertical="center" wrapText="1"/>
    </xf>
    <xf numFmtId="3" fontId="5" fillId="3" borderId="2" xfId="0" applyNumberFormat="1" applyFont="1" applyFill="1" applyBorder="1"/>
    <xf numFmtId="0" fontId="7" fillId="0" borderId="0" xfId="0" applyFont="1"/>
    <xf numFmtId="3" fontId="1" fillId="0" borderId="0" xfId="0" applyNumberFormat="1" applyFont="1"/>
    <xf numFmtId="3" fontId="5" fillId="0" borderId="2" xfId="0" applyNumberFormat="1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02245-513D-4D5A-B468-3CF805F21001}">
  <sheetPr>
    <pageSetUpPr fitToPage="1"/>
  </sheetPr>
  <dimension ref="A2:I180"/>
  <sheetViews>
    <sheetView tabSelected="1" zoomScaleNormal="100" workbookViewId="0">
      <pane ySplit="8" topLeftCell="A19" activePane="bottomLeft" state="frozen"/>
      <selection pane="bottomLeft" activeCell="I52" sqref="I52"/>
    </sheetView>
  </sheetViews>
  <sheetFormatPr defaultRowHeight="12.75" x14ac:dyDescent="0.2"/>
  <cols>
    <col min="1" max="1" width="83.85546875" style="2" customWidth="1"/>
    <col min="2" max="4" width="9.140625" style="2"/>
    <col min="5" max="5" width="5.140625" style="2" customWidth="1"/>
    <col min="6" max="7" width="9.140625" style="2"/>
    <col min="8" max="8" width="11" style="2" customWidth="1"/>
    <col min="9" max="16384" width="9.140625" style="2"/>
  </cols>
  <sheetData>
    <row r="2" spans="1:4" x14ac:dyDescent="0.2">
      <c r="D2" s="1" t="s">
        <v>6</v>
      </c>
    </row>
    <row r="3" spans="1:4" ht="12.75" customHeight="1" x14ac:dyDescent="0.2">
      <c r="A3" s="32" t="s">
        <v>23</v>
      </c>
      <c r="B3" s="32"/>
      <c r="C3" s="32"/>
      <c r="D3" s="32"/>
    </row>
    <row r="4" spans="1:4" x14ac:dyDescent="0.2">
      <c r="A4" s="3"/>
    </row>
    <row r="5" spans="1:4" x14ac:dyDescent="0.2">
      <c r="D5" s="1" t="s">
        <v>4</v>
      </c>
    </row>
    <row r="6" spans="1:4" ht="23.25" customHeight="1" x14ac:dyDescent="0.2">
      <c r="A6" s="33" t="s">
        <v>0</v>
      </c>
      <c r="B6" s="36" t="s">
        <v>24</v>
      </c>
      <c r="C6" s="36"/>
      <c r="D6" s="36"/>
    </row>
    <row r="7" spans="1:4" ht="19.5" customHeight="1" x14ac:dyDescent="0.2">
      <c r="A7" s="34"/>
      <c r="B7" s="36" t="s">
        <v>2</v>
      </c>
      <c r="C7" s="36" t="s">
        <v>3</v>
      </c>
      <c r="D7" s="37" t="s">
        <v>5</v>
      </c>
    </row>
    <row r="8" spans="1:4" ht="19.5" customHeight="1" x14ac:dyDescent="0.2">
      <c r="A8" s="35"/>
      <c r="B8" s="36"/>
      <c r="C8" s="36"/>
      <c r="D8" s="37"/>
    </row>
    <row r="9" spans="1:4" ht="15.75" customHeight="1" x14ac:dyDescent="0.2">
      <c r="A9" s="4" t="s">
        <v>7</v>
      </c>
      <c r="B9" s="5">
        <f t="shared" ref="B9:C9" si="0">B11+B15+B21+B31+B35+B39+B42+B45+B48</f>
        <v>1811273</v>
      </c>
      <c r="C9" s="5">
        <f t="shared" si="0"/>
        <v>147000</v>
      </c>
      <c r="D9" s="5">
        <f>D11+D15+D21+D31+D35+D39+D42+D45+D48</f>
        <v>1958273</v>
      </c>
    </row>
    <row r="10" spans="1:4" ht="12.75" customHeight="1" x14ac:dyDescent="0.2">
      <c r="A10" s="20"/>
      <c r="B10" s="21"/>
      <c r="C10" s="21"/>
      <c r="D10" s="21"/>
    </row>
    <row r="11" spans="1:4" ht="12.75" customHeight="1" x14ac:dyDescent="0.2">
      <c r="A11" s="20" t="s">
        <v>20</v>
      </c>
      <c r="B11" s="21">
        <f t="shared" ref="B11:D11" si="1">SUM(B12:B13)</f>
        <v>27000</v>
      </c>
      <c r="C11" s="21">
        <f t="shared" si="1"/>
        <v>0</v>
      </c>
      <c r="D11" s="21">
        <f t="shared" si="1"/>
        <v>27000</v>
      </c>
    </row>
    <row r="12" spans="1:4" ht="12.75" customHeight="1" x14ac:dyDescent="0.2">
      <c r="A12" s="22" t="s">
        <v>26</v>
      </c>
      <c r="B12" s="23">
        <v>25000</v>
      </c>
      <c r="C12" s="23"/>
      <c r="D12" s="13">
        <f>SUM(B12:C12)</f>
        <v>25000</v>
      </c>
    </row>
    <row r="13" spans="1:4" ht="12.75" customHeight="1" x14ac:dyDescent="0.2">
      <c r="A13" s="22" t="s">
        <v>25</v>
      </c>
      <c r="B13" s="23">
        <v>2000</v>
      </c>
      <c r="C13" s="23"/>
      <c r="D13" s="13">
        <f t="shared" ref="D13" si="2">SUM(B13:C13)</f>
        <v>2000</v>
      </c>
    </row>
    <row r="14" spans="1:4" x14ac:dyDescent="0.2">
      <c r="A14" s="12"/>
      <c r="B14" s="15"/>
      <c r="C14" s="15"/>
      <c r="D14" s="15"/>
    </row>
    <row r="15" spans="1:4" x14ac:dyDescent="0.2">
      <c r="A15" s="11" t="s">
        <v>19</v>
      </c>
      <c r="B15" s="7">
        <f>SUM(B16:B19)</f>
        <v>50000</v>
      </c>
      <c r="C15" s="7">
        <f>SUM(C16:C19)</f>
        <v>147000</v>
      </c>
      <c r="D15" s="7">
        <f>SUM(D16:D19)</f>
        <v>197000</v>
      </c>
    </row>
    <row r="16" spans="1:4" x14ac:dyDescent="0.2">
      <c r="A16" s="12" t="s">
        <v>18</v>
      </c>
      <c r="B16" s="8"/>
      <c r="C16" s="8">
        <v>85000</v>
      </c>
      <c r="D16" s="13">
        <f>SUM(B16:C16)</f>
        <v>85000</v>
      </c>
    </row>
    <row r="17" spans="1:9" x14ac:dyDescent="0.2">
      <c r="A17" s="12" t="s">
        <v>27</v>
      </c>
      <c r="B17" s="8">
        <v>40000</v>
      </c>
      <c r="C17" s="8"/>
      <c r="D17" s="13">
        <v>40000</v>
      </c>
    </row>
    <row r="18" spans="1:9" x14ac:dyDescent="0.2">
      <c r="A18" s="12" t="s">
        <v>28</v>
      </c>
      <c r="B18" s="8"/>
      <c r="C18" s="8">
        <v>62000</v>
      </c>
      <c r="D18" s="13">
        <v>62000</v>
      </c>
    </row>
    <row r="19" spans="1:9" x14ac:dyDescent="0.2">
      <c r="A19" s="12" t="s">
        <v>29</v>
      </c>
      <c r="B19" s="8">
        <v>10000</v>
      </c>
      <c r="C19" s="8"/>
      <c r="D19" s="13">
        <v>10000</v>
      </c>
    </row>
    <row r="20" spans="1:9" x14ac:dyDescent="0.2">
      <c r="A20" s="12"/>
      <c r="B20" s="15"/>
      <c r="C20" s="15"/>
      <c r="D20" s="15"/>
    </row>
    <row r="21" spans="1:9" x14ac:dyDescent="0.2">
      <c r="A21" s="11" t="s">
        <v>12</v>
      </c>
      <c r="B21" s="7">
        <f t="shared" ref="B21:C21" si="3">B22+B23+B26+B27+B28+B29</f>
        <v>97900</v>
      </c>
      <c r="C21" s="7">
        <f t="shared" si="3"/>
        <v>0</v>
      </c>
      <c r="D21" s="7">
        <f>D22+D23+D26+D27+D28+D29</f>
        <v>97900</v>
      </c>
    </row>
    <row r="22" spans="1:9" x14ac:dyDescent="0.2">
      <c r="A22" s="12" t="s">
        <v>13</v>
      </c>
      <c r="B22" s="8">
        <v>17000</v>
      </c>
      <c r="C22" s="8"/>
      <c r="D22" s="13">
        <f>SUM(B22:C22)</f>
        <v>17000</v>
      </c>
    </row>
    <row r="23" spans="1:9" x14ac:dyDescent="0.2">
      <c r="A23" s="18" t="s">
        <v>22</v>
      </c>
      <c r="B23" s="8">
        <v>5000</v>
      </c>
      <c r="C23" s="8"/>
      <c r="D23" s="13">
        <f>SUM(B23:C23)</f>
        <v>5000</v>
      </c>
    </row>
    <row r="24" spans="1:9" x14ac:dyDescent="0.2">
      <c r="A24" s="18"/>
      <c r="B24" s="8"/>
      <c r="C24" s="8"/>
      <c r="D24" s="13"/>
    </row>
    <row r="25" spans="1:9" x14ac:dyDescent="0.2">
      <c r="A25" s="19" t="s">
        <v>15</v>
      </c>
      <c r="B25" s="8"/>
      <c r="C25" s="8"/>
      <c r="D25" s="13"/>
    </row>
    <row r="26" spans="1:9" x14ac:dyDescent="0.2">
      <c r="A26" s="18" t="s">
        <v>21</v>
      </c>
      <c r="B26" s="8">
        <v>6500</v>
      </c>
      <c r="C26" s="8"/>
      <c r="D26" s="13">
        <f t="shared" ref="D26:D29" si="4">SUM(B26:C26)</f>
        <v>6500</v>
      </c>
    </row>
    <row r="27" spans="1:9" x14ac:dyDescent="0.2">
      <c r="A27" s="18" t="s">
        <v>16</v>
      </c>
      <c r="B27" s="8">
        <v>3200</v>
      </c>
      <c r="C27" s="8"/>
      <c r="D27" s="13">
        <f t="shared" si="4"/>
        <v>3200</v>
      </c>
    </row>
    <row r="28" spans="1:9" x14ac:dyDescent="0.2">
      <c r="A28" s="18" t="s">
        <v>17</v>
      </c>
      <c r="B28" s="8">
        <v>3200</v>
      </c>
      <c r="C28" s="8"/>
      <c r="D28" s="13">
        <f t="shared" si="4"/>
        <v>3200</v>
      </c>
    </row>
    <row r="29" spans="1:9" x14ac:dyDescent="0.2">
      <c r="A29" s="18" t="s">
        <v>30</v>
      </c>
      <c r="B29" s="8">
        <v>63000</v>
      </c>
      <c r="C29" s="8"/>
      <c r="D29" s="13">
        <f t="shared" si="4"/>
        <v>63000</v>
      </c>
    </row>
    <row r="30" spans="1:9" x14ac:dyDescent="0.2">
      <c r="A30" s="18"/>
      <c r="B30" s="8"/>
      <c r="C30" s="8"/>
      <c r="D30" s="13"/>
      <c r="F30" s="2" t="s">
        <v>41</v>
      </c>
      <c r="G30" s="2" t="s">
        <v>42</v>
      </c>
      <c r="I30" s="29"/>
    </row>
    <row r="31" spans="1:9" x14ac:dyDescent="0.2">
      <c r="A31" s="11" t="s">
        <v>8</v>
      </c>
      <c r="B31" s="16">
        <f>SUM(B32:B33)</f>
        <v>779542</v>
      </c>
      <c r="C31" s="16">
        <f>SUM(C32:C33)</f>
        <v>0</v>
      </c>
      <c r="D31" s="16">
        <f>SUM(D32:D33)</f>
        <v>779542</v>
      </c>
      <c r="F31" s="24">
        <f>+D31/1.27</f>
        <v>613812.59842519683</v>
      </c>
      <c r="G31" s="24">
        <f>+F31*0.27</f>
        <v>165729.40157480317</v>
      </c>
    </row>
    <row r="32" spans="1:9" x14ac:dyDescent="0.2">
      <c r="A32" s="12" t="s">
        <v>31</v>
      </c>
      <c r="B32" s="8">
        <v>95250</v>
      </c>
      <c r="C32" s="8"/>
      <c r="D32" s="13">
        <f t="shared" ref="D32:D33" si="5">SUM(B32:C32)</f>
        <v>95250</v>
      </c>
      <c r="G32" s="24"/>
    </row>
    <row r="33" spans="1:8" x14ac:dyDescent="0.2">
      <c r="A33" s="12" t="s">
        <v>32</v>
      </c>
      <c r="B33" s="8">
        <v>684292</v>
      </c>
      <c r="C33" s="8"/>
      <c r="D33" s="13">
        <f t="shared" si="5"/>
        <v>684292</v>
      </c>
      <c r="G33" s="24"/>
    </row>
    <row r="34" spans="1:8" x14ac:dyDescent="0.2">
      <c r="A34" s="12"/>
      <c r="B34" s="8"/>
      <c r="C34" s="8"/>
      <c r="D34" s="13"/>
      <c r="G34" s="24"/>
    </row>
    <row r="35" spans="1:8" x14ac:dyDescent="0.2">
      <c r="A35" s="11" t="s">
        <v>9</v>
      </c>
      <c r="B35" s="16">
        <f>SUM(B36:B37)</f>
        <v>461746</v>
      </c>
      <c r="C35" s="16">
        <f>SUM(C36:C37)</f>
        <v>0</v>
      </c>
      <c r="D35" s="16">
        <f>SUM(D36:D37)</f>
        <v>461746</v>
      </c>
      <c r="F35" s="24">
        <f>+D35/1.27</f>
        <v>363579.52755905513</v>
      </c>
      <c r="G35" s="24">
        <f>+F35*0.27</f>
        <v>98166.472440944897</v>
      </c>
      <c r="H35" s="30"/>
    </row>
    <row r="36" spans="1:8" x14ac:dyDescent="0.2">
      <c r="A36" s="12" t="s">
        <v>33</v>
      </c>
      <c r="B36" s="8">
        <v>123190</v>
      </c>
      <c r="C36" s="8"/>
      <c r="D36" s="13">
        <f t="shared" ref="D36:D37" si="6">SUM(B36:C36)</f>
        <v>123190</v>
      </c>
      <c r="F36" s="2" t="s">
        <v>5</v>
      </c>
      <c r="G36" s="24">
        <f>SUM(G31:G35)</f>
        <v>263895.87401574804</v>
      </c>
    </row>
    <row r="37" spans="1:8" x14ac:dyDescent="0.2">
      <c r="A37" s="12" t="s">
        <v>34</v>
      </c>
      <c r="B37" s="8">
        <v>338556</v>
      </c>
      <c r="C37" s="8"/>
      <c r="D37" s="13">
        <f t="shared" si="6"/>
        <v>338556</v>
      </c>
    </row>
    <row r="38" spans="1:8" x14ac:dyDescent="0.2">
      <c r="A38" s="12"/>
      <c r="B38" s="8"/>
      <c r="C38" s="8"/>
      <c r="D38" s="13"/>
    </row>
    <row r="39" spans="1:8" x14ac:dyDescent="0.2">
      <c r="A39" s="11" t="s">
        <v>10</v>
      </c>
      <c r="B39" s="7">
        <f>SUM(B40:B40)</f>
        <v>150000</v>
      </c>
      <c r="C39" s="7">
        <f>SUM(C40:C40)</f>
        <v>0</v>
      </c>
      <c r="D39" s="7">
        <f>SUM(D40:D40)</f>
        <v>150000</v>
      </c>
    </row>
    <row r="40" spans="1:8" x14ac:dyDescent="0.2">
      <c r="A40" s="12" t="s">
        <v>35</v>
      </c>
      <c r="B40" s="8">
        <v>150000</v>
      </c>
      <c r="C40" s="8"/>
      <c r="D40" s="13">
        <f>SUM(B40:C40)</f>
        <v>150000</v>
      </c>
    </row>
    <row r="41" spans="1:8" x14ac:dyDescent="0.2">
      <c r="A41" s="12"/>
      <c r="B41" s="8"/>
      <c r="C41" s="8"/>
      <c r="D41" s="13"/>
    </row>
    <row r="42" spans="1:8" x14ac:dyDescent="0.2">
      <c r="A42" s="11" t="s">
        <v>37</v>
      </c>
      <c r="B42" s="26">
        <f>B43</f>
        <v>200000</v>
      </c>
      <c r="C42" s="26">
        <f t="shared" ref="C42:D42" si="7">C43</f>
        <v>0</v>
      </c>
      <c r="D42" s="26">
        <f t="shared" si="7"/>
        <v>200000</v>
      </c>
    </row>
    <row r="43" spans="1:8" x14ac:dyDescent="0.2">
      <c r="A43" s="12" t="s">
        <v>36</v>
      </c>
      <c r="B43" s="27">
        <v>200000</v>
      </c>
      <c r="C43" s="27"/>
      <c r="D43" s="28">
        <f>SUM(B43:C43)</f>
        <v>200000</v>
      </c>
    </row>
    <row r="44" spans="1:8" x14ac:dyDescent="0.2">
      <c r="A44" s="12"/>
      <c r="B44" s="8"/>
      <c r="C44" s="8"/>
      <c r="D44" s="13"/>
    </row>
    <row r="45" spans="1:8" x14ac:dyDescent="0.2">
      <c r="A45" s="11" t="s">
        <v>11</v>
      </c>
      <c r="B45" s="7">
        <f t="shared" ref="B45:D45" si="8">SUM(B46:B46)</f>
        <v>9525</v>
      </c>
      <c r="C45" s="7">
        <f t="shared" si="8"/>
        <v>0</v>
      </c>
      <c r="D45" s="7">
        <f t="shared" si="8"/>
        <v>9525</v>
      </c>
    </row>
    <row r="46" spans="1:8" x14ac:dyDescent="0.2">
      <c r="A46" s="12" t="s">
        <v>14</v>
      </c>
      <c r="B46" s="8">
        <v>9525</v>
      </c>
      <c r="C46" s="8"/>
      <c r="D46" s="13">
        <f>SUM(B46:C46)</f>
        <v>9525</v>
      </c>
    </row>
    <row r="47" spans="1:8" x14ac:dyDescent="0.2">
      <c r="A47" s="12"/>
      <c r="B47" s="14"/>
      <c r="C47" s="17"/>
      <c r="D47" s="13"/>
    </row>
    <row r="48" spans="1:8" x14ac:dyDescent="0.2">
      <c r="A48" s="11" t="s">
        <v>38</v>
      </c>
      <c r="B48" s="17">
        <f t="shared" ref="B48:D48" si="9">SUM(B49:B50)</f>
        <v>35560</v>
      </c>
      <c r="C48" s="17">
        <f t="shared" si="9"/>
        <v>0</v>
      </c>
      <c r="D48" s="17">
        <f t="shared" si="9"/>
        <v>35560</v>
      </c>
    </row>
    <row r="49" spans="1:4" x14ac:dyDescent="0.2">
      <c r="A49" s="12" t="s">
        <v>39</v>
      </c>
      <c r="B49" s="14">
        <v>12700</v>
      </c>
      <c r="C49" s="17"/>
      <c r="D49" s="31">
        <f>SUM(B49:C49)</f>
        <v>12700</v>
      </c>
    </row>
    <row r="50" spans="1:4" x14ac:dyDescent="0.2">
      <c r="A50" s="12" t="s">
        <v>40</v>
      </c>
      <c r="B50" s="14">
        <v>22860</v>
      </c>
      <c r="C50" s="17"/>
      <c r="D50" s="31">
        <f>SUM(B50:C50)</f>
        <v>22860</v>
      </c>
    </row>
    <row r="51" spans="1:4" x14ac:dyDescent="0.2">
      <c r="A51" s="12"/>
      <c r="B51" s="8"/>
      <c r="C51" s="8"/>
      <c r="D51" s="13"/>
    </row>
    <row r="52" spans="1:4" x14ac:dyDescent="0.2">
      <c r="A52" s="6" t="s">
        <v>1</v>
      </c>
      <c r="B52" s="7">
        <f>SUM(B9)</f>
        <v>1811273</v>
      </c>
      <c r="C52" s="7">
        <f>SUM(C9)</f>
        <v>147000</v>
      </c>
      <c r="D52" s="7">
        <f>D9</f>
        <v>1958273</v>
      </c>
    </row>
    <row r="53" spans="1:4" x14ac:dyDescent="0.2">
      <c r="A53" s="10"/>
      <c r="D53" s="24">
        <f>+B52+C52</f>
        <v>1958273</v>
      </c>
    </row>
    <row r="54" spans="1:4" x14ac:dyDescent="0.2">
      <c r="A54" s="25"/>
    </row>
    <row r="55" spans="1:4" x14ac:dyDescent="0.2">
      <c r="A55" s="10"/>
    </row>
    <row r="56" spans="1:4" x14ac:dyDescent="0.2">
      <c r="A56" s="10"/>
    </row>
    <row r="57" spans="1:4" x14ac:dyDescent="0.2">
      <c r="A57" s="9"/>
    </row>
    <row r="58" spans="1:4" x14ac:dyDescent="0.2">
      <c r="A58" s="9"/>
    </row>
    <row r="59" spans="1:4" x14ac:dyDescent="0.2">
      <c r="A59" s="10"/>
    </row>
    <row r="60" spans="1:4" x14ac:dyDescent="0.2">
      <c r="A60" s="10"/>
    </row>
    <row r="61" spans="1:4" x14ac:dyDescent="0.2">
      <c r="A61" s="9"/>
    </row>
    <row r="62" spans="1:4" x14ac:dyDescent="0.2">
      <c r="A62" s="9"/>
    </row>
    <row r="63" spans="1:4" x14ac:dyDescent="0.2">
      <c r="A63" s="9"/>
    </row>
    <row r="64" spans="1:4" x14ac:dyDescent="0.2">
      <c r="A64" s="10"/>
    </row>
    <row r="65" spans="1:1" x14ac:dyDescent="0.2">
      <c r="A65" s="9"/>
    </row>
    <row r="66" spans="1:1" x14ac:dyDescent="0.2">
      <c r="A66" s="10"/>
    </row>
    <row r="67" spans="1:1" x14ac:dyDescent="0.2">
      <c r="A67" s="10"/>
    </row>
    <row r="68" spans="1:1" x14ac:dyDescent="0.2">
      <c r="A68" s="9"/>
    </row>
    <row r="69" spans="1:1" x14ac:dyDescent="0.2">
      <c r="A69" s="9"/>
    </row>
    <row r="70" spans="1:1" x14ac:dyDescent="0.2">
      <c r="A70" s="9"/>
    </row>
    <row r="71" spans="1:1" x14ac:dyDescent="0.2">
      <c r="A71" s="9"/>
    </row>
    <row r="72" spans="1:1" x14ac:dyDescent="0.2">
      <c r="A72" s="9"/>
    </row>
    <row r="73" spans="1:1" x14ac:dyDescent="0.2">
      <c r="A73" s="9"/>
    </row>
    <row r="74" spans="1:1" x14ac:dyDescent="0.2">
      <c r="A74" s="9"/>
    </row>
    <row r="75" spans="1:1" x14ac:dyDescent="0.2">
      <c r="A75" s="9"/>
    </row>
    <row r="76" spans="1:1" x14ac:dyDescent="0.2">
      <c r="A76" s="9"/>
    </row>
    <row r="77" spans="1:1" x14ac:dyDescent="0.2">
      <c r="A77" s="9"/>
    </row>
    <row r="78" spans="1:1" x14ac:dyDescent="0.2">
      <c r="A78" s="9"/>
    </row>
    <row r="79" spans="1:1" x14ac:dyDescent="0.2">
      <c r="A79" s="9"/>
    </row>
    <row r="80" spans="1:1" x14ac:dyDescent="0.2">
      <c r="A80" s="9"/>
    </row>
    <row r="81" spans="1:1" x14ac:dyDescent="0.2">
      <c r="A81" s="9"/>
    </row>
    <row r="82" spans="1:1" x14ac:dyDescent="0.2">
      <c r="A82" s="10"/>
    </row>
    <row r="83" spans="1:1" x14ac:dyDescent="0.2">
      <c r="A83" s="10"/>
    </row>
    <row r="84" spans="1:1" x14ac:dyDescent="0.2">
      <c r="A84" s="10"/>
    </row>
    <row r="85" spans="1:1" x14ac:dyDescent="0.2">
      <c r="A85" s="9"/>
    </row>
    <row r="86" spans="1:1" x14ac:dyDescent="0.2">
      <c r="A86" s="10"/>
    </row>
    <row r="87" spans="1:1" x14ac:dyDescent="0.2">
      <c r="A87" s="10"/>
    </row>
    <row r="88" spans="1:1" x14ac:dyDescent="0.2">
      <c r="A88" s="10"/>
    </row>
    <row r="89" spans="1:1" x14ac:dyDescent="0.2">
      <c r="A89" s="10"/>
    </row>
    <row r="90" spans="1:1" x14ac:dyDescent="0.2">
      <c r="A90" s="32"/>
    </row>
    <row r="91" spans="1:1" ht="12.75" customHeight="1" x14ac:dyDescent="0.2">
      <c r="A91" s="32"/>
    </row>
    <row r="92" spans="1:1" x14ac:dyDescent="0.2">
      <c r="A92" s="32"/>
    </row>
    <row r="93" spans="1:1" x14ac:dyDescent="0.2">
      <c r="A93" s="9"/>
    </row>
    <row r="94" spans="1:1" x14ac:dyDescent="0.2">
      <c r="A94" s="10"/>
    </row>
    <row r="95" spans="1:1" x14ac:dyDescent="0.2">
      <c r="A95" s="10"/>
    </row>
    <row r="96" spans="1:1" x14ac:dyDescent="0.2">
      <c r="A96" s="9"/>
    </row>
    <row r="97" spans="1:1" x14ac:dyDescent="0.2">
      <c r="A97" s="10"/>
    </row>
    <row r="98" spans="1:1" x14ac:dyDescent="0.2">
      <c r="A98" s="10"/>
    </row>
    <row r="99" spans="1:1" x14ac:dyDescent="0.2">
      <c r="A99" s="9"/>
    </row>
    <row r="100" spans="1:1" x14ac:dyDescent="0.2">
      <c r="A100" s="10"/>
    </row>
    <row r="101" spans="1:1" x14ac:dyDescent="0.2">
      <c r="A101" s="9"/>
    </row>
    <row r="102" spans="1:1" x14ac:dyDescent="0.2">
      <c r="A102" s="10"/>
    </row>
    <row r="103" spans="1:1" x14ac:dyDescent="0.2">
      <c r="A103" s="9"/>
    </row>
    <row r="104" spans="1:1" x14ac:dyDescent="0.2">
      <c r="A104" s="10"/>
    </row>
    <row r="105" spans="1:1" x14ac:dyDescent="0.2">
      <c r="A105" s="10"/>
    </row>
    <row r="106" spans="1:1" x14ac:dyDescent="0.2">
      <c r="A106" s="10"/>
    </row>
    <row r="107" spans="1:1" x14ac:dyDescent="0.2">
      <c r="A107" s="10"/>
    </row>
    <row r="108" spans="1:1" x14ac:dyDescent="0.2">
      <c r="A108" s="10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ht="12.75" customHeight="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  <row r="149" spans="1:1" x14ac:dyDescent="0.2">
      <c r="A149" s="10"/>
    </row>
    <row r="150" spans="1:1" x14ac:dyDescent="0.2">
      <c r="A150" s="10"/>
    </row>
    <row r="151" spans="1:1" x14ac:dyDescent="0.2">
      <c r="A151" s="10"/>
    </row>
    <row r="152" spans="1:1" x14ac:dyDescent="0.2">
      <c r="A152" s="10"/>
    </row>
    <row r="153" spans="1:1" x14ac:dyDescent="0.2">
      <c r="A153" s="10"/>
    </row>
    <row r="154" spans="1:1" x14ac:dyDescent="0.2">
      <c r="A154" s="10"/>
    </row>
    <row r="155" spans="1:1" x14ac:dyDescent="0.2">
      <c r="A155" s="10"/>
    </row>
    <row r="156" spans="1:1" x14ac:dyDescent="0.2">
      <c r="A156" s="10"/>
    </row>
    <row r="157" spans="1:1" x14ac:dyDescent="0.2">
      <c r="A157" s="10"/>
    </row>
    <row r="158" spans="1:1" x14ac:dyDescent="0.2">
      <c r="A158" s="10"/>
    </row>
    <row r="159" spans="1:1" x14ac:dyDescent="0.2">
      <c r="A159" s="10"/>
    </row>
    <row r="160" spans="1:1" x14ac:dyDescent="0.2">
      <c r="A160" s="10"/>
    </row>
    <row r="161" spans="1:1" x14ac:dyDescent="0.2">
      <c r="A161" s="10"/>
    </row>
    <row r="162" spans="1:1" x14ac:dyDescent="0.2">
      <c r="A162" s="10"/>
    </row>
    <row r="163" spans="1:1" x14ac:dyDescent="0.2">
      <c r="A163" s="10"/>
    </row>
    <row r="164" spans="1:1" x14ac:dyDescent="0.2">
      <c r="A164" s="10"/>
    </row>
    <row r="165" spans="1:1" x14ac:dyDescent="0.2">
      <c r="A165" s="10"/>
    </row>
    <row r="166" spans="1:1" x14ac:dyDescent="0.2">
      <c r="A166" s="10"/>
    </row>
    <row r="167" spans="1:1" x14ac:dyDescent="0.2">
      <c r="A167" s="10"/>
    </row>
    <row r="168" spans="1:1" x14ac:dyDescent="0.2">
      <c r="A168" s="10"/>
    </row>
    <row r="169" spans="1:1" x14ac:dyDescent="0.2">
      <c r="A169" s="10"/>
    </row>
    <row r="170" spans="1:1" x14ac:dyDescent="0.2">
      <c r="A170" s="10"/>
    </row>
    <row r="171" spans="1:1" x14ac:dyDescent="0.2">
      <c r="A171" s="10"/>
    </row>
    <row r="172" spans="1:1" x14ac:dyDescent="0.2">
      <c r="A172" s="10"/>
    </row>
    <row r="173" spans="1:1" x14ac:dyDescent="0.2">
      <c r="A173" s="10"/>
    </row>
    <row r="174" spans="1:1" x14ac:dyDescent="0.2">
      <c r="A174" s="10"/>
    </row>
    <row r="175" spans="1:1" x14ac:dyDescent="0.2">
      <c r="A175" s="10"/>
    </row>
    <row r="176" spans="1:1" x14ac:dyDescent="0.2">
      <c r="A176" s="10"/>
    </row>
    <row r="177" spans="1:1" x14ac:dyDescent="0.2">
      <c r="A177" s="10"/>
    </row>
    <row r="178" spans="1:1" x14ac:dyDescent="0.2">
      <c r="A178" s="10"/>
    </row>
    <row r="179" spans="1:1" x14ac:dyDescent="0.2">
      <c r="A179" s="10"/>
    </row>
    <row r="180" spans="1:1" x14ac:dyDescent="0.2">
      <c r="A180" s="10"/>
    </row>
  </sheetData>
  <mergeCells count="7">
    <mergeCell ref="A3:D3"/>
    <mergeCell ref="A90:A92"/>
    <mergeCell ref="A6:A8"/>
    <mergeCell ref="B6:D6"/>
    <mergeCell ref="B7:B8"/>
    <mergeCell ref="C7:C8"/>
    <mergeCell ref="D7:D8"/>
  </mergeCells>
  <phoneticPr fontId="0" type="noConversion"/>
  <printOptions horizontalCentered="1"/>
  <pageMargins left="0.19685039370078741" right="0.19685039370078741" top="0.19685039370078741" bottom="0" header="0.51181102362204722" footer="0.51181102362204722"/>
  <pageSetup paperSize="8" fitToHeight="0" orientation="portrait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A7764-6168-450C-A29B-ED1F59E6D347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3DF1C-D122-4F65-9FD3-A98BDE71901A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Udvardi Katalin</cp:lastModifiedBy>
  <cp:lastPrinted>2025-01-31T07:46:26Z</cp:lastPrinted>
  <dcterms:created xsi:type="dcterms:W3CDTF">1997-01-17T14:02:09Z</dcterms:created>
  <dcterms:modified xsi:type="dcterms:W3CDTF">2025-01-31T07:46:32Z</dcterms:modified>
</cp:coreProperties>
</file>