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7067444E-11F7-446A-833A-0E145B73A4CB}" xr6:coauthVersionLast="47" xr6:coauthVersionMax="47" xr10:uidLastSave="{00000000-0000-0000-0000-000000000000}"/>
  <bookViews>
    <workbookView xWindow="-108" yWindow="-108" windowWidth="23256" windowHeight="12456" tabRatio="601" xr2:uid="{3FF485DC-8B97-41A5-88B7-08E268E747C2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Munka1!$A$1:$R$232</definedName>
  </definedNames>
  <calcPr calcId="191029"/>
</workbook>
</file>

<file path=xl/calcChain.xml><?xml version="1.0" encoding="utf-8"?>
<calcChain xmlns="http://schemas.openxmlformats.org/spreadsheetml/2006/main">
  <c r="P42" i="1" l="1"/>
  <c r="P11" i="1"/>
  <c r="B35" i="1"/>
  <c r="P206" i="1"/>
  <c r="B29" i="1" l="1"/>
  <c r="R224" i="1"/>
  <c r="R42" i="1"/>
  <c r="R49" i="1"/>
  <c r="P49" i="1"/>
  <c r="P227" i="1"/>
  <c r="P199" i="1" l="1"/>
  <c r="P197" i="1"/>
  <c r="Q197" i="1"/>
  <c r="B183" i="1"/>
  <c r="B184" i="1"/>
  <c r="B30" i="1"/>
  <c r="Q183" i="1" l="1"/>
  <c r="U54" i="1" l="1"/>
  <c r="Z54" i="1" s="1"/>
  <c r="B228" i="1"/>
  <c r="C228" i="1"/>
  <c r="D54" i="1" l="1"/>
  <c r="D228" i="1" s="1"/>
  <c r="C50" i="1"/>
  <c r="B50" i="1"/>
  <c r="B224" i="1" s="1"/>
  <c r="X187" i="1" l="1"/>
  <c r="Y187" i="1"/>
  <c r="Y186" i="1"/>
  <c r="X186" i="1"/>
  <c r="S187" i="1"/>
  <c r="T187" i="1"/>
  <c r="T186" i="1"/>
  <c r="S186" i="1"/>
  <c r="S194" i="1"/>
  <c r="V21" i="1" l="1"/>
  <c r="Z23" i="1"/>
  <c r="AA23" i="1"/>
  <c r="P30" i="1"/>
  <c r="Q30" i="1"/>
  <c r="S30" i="1"/>
  <c r="T30" i="1"/>
  <c r="X30" i="1"/>
  <c r="Y30" i="1"/>
  <c r="Z34" i="1"/>
  <c r="AA34" i="1"/>
  <c r="Z35" i="1"/>
  <c r="AA35" i="1"/>
  <c r="Z36" i="1"/>
  <c r="AA36" i="1"/>
  <c r="Z37" i="1"/>
  <c r="AA37" i="1"/>
  <c r="Z38" i="1"/>
  <c r="AA38" i="1"/>
  <c r="Z39" i="1"/>
  <c r="AA39" i="1"/>
  <c r="AB39" i="1" l="1"/>
  <c r="AB37" i="1"/>
  <c r="AB35" i="1"/>
  <c r="AB36" i="1"/>
  <c r="AB34" i="1"/>
  <c r="AB38" i="1"/>
  <c r="AB23" i="1"/>
  <c r="X157" i="1" l="1"/>
  <c r="Y157" i="1"/>
  <c r="X146" i="1"/>
  <c r="Y146" i="1"/>
  <c r="R144" i="1"/>
  <c r="U144" i="1"/>
  <c r="V144" i="1"/>
  <c r="AA144" i="1" s="1"/>
  <c r="X134" i="1"/>
  <c r="X164" i="1" s="1"/>
  <c r="Y134" i="1"/>
  <c r="X99" i="1"/>
  <c r="Y99" i="1"/>
  <c r="X88" i="1"/>
  <c r="Y88" i="1"/>
  <c r="X76" i="1"/>
  <c r="Y76" i="1"/>
  <c r="X181" i="1"/>
  <c r="Y181" i="1"/>
  <c r="X182" i="1"/>
  <c r="Y182" i="1"/>
  <c r="Z182" i="1"/>
  <c r="AA182" i="1"/>
  <c r="AB182" i="1"/>
  <c r="X183" i="1"/>
  <c r="Y183" i="1"/>
  <c r="X184" i="1"/>
  <c r="Y184" i="1"/>
  <c r="Z184" i="1"/>
  <c r="AA184" i="1"/>
  <c r="AB184" i="1"/>
  <c r="X185" i="1"/>
  <c r="Y185" i="1"/>
  <c r="X189" i="1"/>
  <c r="Y189" i="1"/>
  <c r="Z189" i="1"/>
  <c r="AA189" i="1"/>
  <c r="AB189" i="1"/>
  <c r="X190" i="1"/>
  <c r="Y190" i="1"/>
  <c r="X191" i="1"/>
  <c r="Y191" i="1"/>
  <c r="Z191" i="1"/>
  <c r="AA191" i="1"/>
  <c r="AB191" i="1"/>
  <c r="X193" i="1"/>
  <c r="Y193" i="1"/>
  <c r="X194" i="1"/>
  <c r="Y194" i="1"/>
  <c r="X195" i="1"/>
  <c r="Y195" i="1"/>
  <c r="X196" i="1"/>
  <c r="Y196" i="1"/>
  <c r="X197" i="1"/>
  <c r="Y197" i="1"/>
  <c r="X199" i="1"/>
  <c r="Y199" i="1"/>
  <c r="X200" i="1"/>
  <c r="Y200" i="1"/>
  <c r="X201" i="1"/>
  <c r="Y201" i="1"/>
  <c r="Z201" i="1"/>
  <c r="AA201" i="1"/>
  <c r="AB201" i="1"/>
  <c r="X202" i="1"/>
  <c r="Y202" i="1"/>
  <c r="X203" i="1"/>
  <c r="Y203" i="1"/>
  <c r="Z203" i="1"/>
  <c r="AA203" i="1"/>
  <c r="AB203" i="1"/>
  <c r="X205" i="1"/>
  <c r="Y205" i="1"/>
  <c r="X206" i="1"/>
  <c r="Y206" i="1"/>
  <c r="X207" i="1"/>
  <c r="Y207" i="1"/>
  <c r="X208" i="1"/>
  <c r="Y208" i="1"/>
  <c r="Z208" i="1"/>
  <c r="AA208" i="1"/>
  <c r="AB208" i="1"/>
  <c r="X209" i="1"/>
  <c r="Y209" i="1"/>
  <c r="Z209" i="1"/>
  <c r="AA209" i="1"/>
  <c r="AB209" i="1"/>
  <c r="X210" i="1"/>
  <c r="Y210" i="1"/>
  <c r="Z210" i="1"/>
  <c r="AA210" i="1"/>
  <c r="AB210" i="1"/>
  <c r="X211" i="1"/>
  <c r="Y211" i="1"/>
  <c r="Z211" i="1"/>
  <c r="AA211" i="1"/>
  <c r="AB211" i="1"/>
  <c r="X212" i="1"/>
  <c r="Y212" i="1"/>
  <c r="Z212" i="1"/>
  <c r="AA212" i="1"/>
  <c r="AB212" i="1"/>
  <c r="X213" i="1"/>
  <c r="Y213" i="1"/>
  <c r="Z213" i="1"/>
  <c r="AA213" i="1"/>
  <c r="AB213" i="1"/>
  <c r="X214" i="1"/>
  <c r="Y214" i="1"/>
  <c r="Z214" i="1"/>
  <c r="AA214" i="1"/>
  <c r="AB214" i="1"/>
  <c r="X216" i="1"/>
  <c r="Y216" i="1"/>
  <c r="X217" i="1"/>
  <c r="Y217" i="1"/>
  <c r="X218" i="1"/>
  <c r="Y218" i="1"/>
  <c r="X219" i="1"/>
  <c r="Y219" i="1"/>
  <c r="Z219" i="1"/>
  <c r="AA219" i="1"/>
  <c r="AB219" i="1"/>
  <c r="X220" i="1"/>
  <c r="Y220" i="1"/>
  <c r="Z220" i="1"/>
  <c r="AA220" i="1"/>
  <c r="AB220" i="1"/>
  <c r="X221" i="1"/>
  <c r="Y221" i="1"/>
  <c r="Z221" i="1"/>
  <c r="AA221" i="1"/>
  <c r="AB221" i="1"/>
  <c r="X224" i="1"/>
  <c r="Y224" i="1"/>
  <c r="X225" i="1"/>
  <c r="Y225" i="1"/>
  <c r="X226" i="1"/>
  <c r="Y226" i="1"/>
  <c r="X227" i="1"/>
  <c r="Y227" i="1"/>
  <c r="X229" i="1"/>
  <c r="Y229" i="1"/>
  <c r="X230" i="1"/>
  <c r="Y230" i="1"/>
  <c r="X49" i="1"/>
  <c r="Y49" i="1"/>
  <c r="X41" i="1"/>
  <c r="Y41" i="1"/>
  <c r="X18" i="1"/>
  <c r="Y18" i="1"/>
  <c r="AA21" i="1"/>
  <c r="U7" i="1"/>
  <c r="Z7" i="1" s="1"/>
  <c r="AB5" i="1"/>
  <c r="AB63" i="1" s="1"/>
  <c r="AB121" i="1" s="1"/>
  <c r="AB179" i="1" s="1"/>
  <c r="J143" i="1"/>
  <c r="K143" i="1"/>
  <c r="J132" i="1"/>
  <c r="K132" i="1"/>
  <c r="J128" i="1"/>
  <c r="K128" i="1"/>
  <c r="J123" i="1"/>
  <c r="K123" i="1"/>
  <c r="K164" i="1" s="1"/>
  <c r="K174" i="1" s="1"/>
  <c r="J103" i="1"/>
  <c r="K103" i="1"/>
  <c r="M101" i="1"/>
  <c r="N100" i="1" s="1"/>
  <c r="L101" i="1"/>
  <c r="J100" i="1"/>
  <c r="K100" i="1"/>
  <c r="L100" i="1"/>
  <c r="M100" i="1"/>
  <c r="J97" i="1"/>
  <c r="K97" i="1"/>
  <c r="J85" i="1"/>
  <c r="K85" i="1"/>
  <c r="J74" i="1"/>
  <c r="K74" i="1"/>
  <c r="M71" i="1"/>
  <c r="M70" i="1" s="1"/>
  <c r="L71" i="1"/>
  <c r="L70" i="1" s="1"/>
  <c r="J70" i="1"/>
  <c r="K70" i="1"/>
  <c r="J65" i="1"/>
  <c r="K65" i="1"/>
  <c r="J49" i="1"/>
  <c r="J223" i="1" s="1"/>
  <c r="K49" i="1"/>
  <c r="K223" i="1" s="1"/>
  <c r="J45" i="1"/>
  <c r="J219" i="1" s="1"/>
  <c r="K45" i="1"/>
  <c r="J42" i="1"/>
  <c r="J216" i="1" s="1"/>
  <c r="K42" i="1"/>
  <c r="J39" i="1"/>
  <c r="J213" i="1" s="1"/>
  <c r="K39" i="1"/>
  <c r="J27" i="1"/>
  <c r="K27" i="1"/>
  <c r="J16" i="1"/>
  <c r="K16" i="1"/>
  <c r="J12" i="1"/>
  <c r="K12" i="1"/>
  <c r="J7" i="1"/>
  <c r="J181" i="1" s="1"/>
  <c r="K7" i="1"/>
  <c r="J182" i="1"/>
  <c r="K182" i="1"/>
  <c r="J183" i="1"/>
  <c r="K183" i="1"/>
  <c r="J184" i="1"/>
  <c r="K184" i="1"/>
  <c r="J185" i="1"/>
  <c r="K185" i="1"/>
  <c r="L185" i="1"/>
  <c r="M185" i="1"/>
  <c r="N185" i="1"/>
  <c r="J186" i="1"/>
  <c r="J187" i="1"/>
  <c r="K187" i="1"/>
  <c r="J188" i="1"/>
  <c r="K188" i="1"/>
  <c r="J189" i="1"/>
  <c r="K189" i="1"/>
  <c r="L189" i="1"/>
  <c r="M189" i="1"/>
  <c r="N189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L200" i="1"/>
  <c r="M200" i="1"/>
  <c r="N200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L212" i="1"/>
  <c r="M212" i="1"/>
  <c r="N212" i="1"/>
  <c r="J214" i="1"/>
  <c r="K214" i="1"/>
  <c r="J215" i="1"/>
  <c r="K215" i="1"/>
  <c r="L215" i="1"/>
  <c r="M215" i="1"/>
  <c r="N215" i="1"/>
  <c r="J217" i="1"/>
  <c r="K217" i="1"/>
  <c r="J218" i="1"/>
  <c r="K218" i="1"/>
  <c r="L218" i="1"/>
  <c r="M218" i="1"/>
  <c r="N218" i="1"/>
  <c r="J220" i="1"/>
  <c r="K220" i="1"/>
  <c r="J221" i="1"/>
  <c r="K221" i="1"/>
  <c r="L221" i="1"/>
  <c r="M221" i="1"/>
  <c r="N221" i="1"/>
  <c r="J224" i="1"/>
  <c r="K224" i="1"/>
  <c r="J225" i="1"/>
  <c r="K225" i="1"/>
  <c r="J226" i="1"/>
  <c r="K226" i="1"/>
  <c r="J227" i="1"/>
  <c r="K227" i="1"/>
  <c r="J229" i="1"/>
  <c r="K229" i="1"/>
  <c r="J230" i="1"/>
  <c r="K230" i="1"/>
  <c r="J231" i="1"/>
  <c r="K231" i="1"/>
  <c r="N179" i="1"/>
  <c r="M179" i="1"/>
  <c r="L179" i="1"/>
  <c r="L178" i="1"/>
  <c r="K179" i="1"/>
  <c r="J179" i="1"/>
  <c r="J178" i="1"/>
  <c r="N121" i="1"/>
  <c r="M121" i="1"/>
  <c r="L121" i="1"/>
  <c r="L120" i="1"/>
  <c r="K121" i="1"/>
  <c r="J121" i="1"/>
  <c r="J120" i="1"/>
  <c r="L62" i="1"/>
  <c r="J62" i="1"/>
  <c r="J63" i="1"/>
  <c r="K63" i="1"/>
  <c r="L63" i="1"/>
  <c r="M63" i="1"/>
  <c r="N63" i="1"/>
  <c r="T18" i="1"/>
  <c r="S18" i="1"/>
  <c r="B231" i="1"/>
  <c r="C231" i="1"/>
  <c r="E231" i="1"/>
  <c r="F231" i="1"/>
  <c r="F49" i="1"/>
  <c r="F223" i="1" s="1"/>
  <c r="E49" i="1"/>
  <c r="E223" i="1" s="1"/>
  <c r="G57" i="1"/>
  <c r="G231" i="1" s="1"/>
  <c r="H57" i="1"/>
  <c r="H231" i="1" s="1"/>
  <c r="D57" i="1"/>
  <c r="D231" i="1" s="1"/>
  <c r="G56" i="1"/>
  <c r="L56" i="1" s="1"/>
  <c r="U167" i="1"/>
  <c r="Z167" i="1" s="1"/>
  <c r="V167" i="1"/>
  <c r="AA167" i="1" s="1"/>
  <c r="U168" i="1"/>
  <c r="Z168" i="1" s="1"/>
  <c r="V168" i="1"/>
  <c r="AA168" i="1" s="1"/>
  <c r="U169" i="1"/>
  <c r="Z169" i="1" s="1"/>
  <c r="V169" i="1"/>
  <c r="AA169" i="1" s="1"/>
  <c r="AB169" i="1" s="1"/>
  <c r="U171" i="1"/>
  <c r="Z171" i="1" s="1"/>
  <c r="V171" i="1"/>
  <c r="AA171" i="1" s="1"/>
  <c r="U172" i="1"/>
  <c r="Z172" i="1" s="1"/>
  <c r="V172" i="1"/>
  <c r="AA172" i="1" s="1"/>
  <c r="V166" i="1"/>
  <c r="AA166" i="1" s="1"/>
  <c r="U166" i="1"/>
  <c r="Z166" i="1" s="1"/>
  <c r="U159" i="1"/>
  <c r="Z159" i="1" s="1"/>
  <c r="V159" i="1"/>
  <c r="AA159" i="1" s="1"/>
  <c r="U160" i="1"/>
  <c r="Z160" i="1" s="1"/>
  <c r="V160" i="1"/>
  <c r="AA160" i="1" s="1"/>
  <c r="V158" i="1"/>
  <c r="AA158" i="1" s="1"/>
  <c r="U158" i="1"/>
  <c r="Z158" i="1" s="1"/>
  <c r="S157" i="1"/>
  <c r="T157" i="1"/>
  <c r="R149" i="1"/>
  <c r="U148" i="1"/>
  <c r="Z148" i="1" s="1"/>
  <c r="V148" i="1"/>
  <c r="AA148" i="1" s="1"/>
  <c r="U149" i="1"/>
  <c r="Z149" i="1" s="1"/>
  <c r="V149" i="1"/>
  <c r="AA149" i="1" s="1"/>
  <c r="V147" i="1"/>
  <c r="AA147" i="1" s="1"/>
  <c r="U147" i="1"/>
  <c r="Z147" i="1" s="1"/>
  <c r="S146" i="1"/>
  <c r="T146" i="1"/>
  <c r="V201" i="1"/>
  <c r="V141" i="1"/>
  <c r="AA141" i="1" s="1"/>
  <c r="U141" i="1"/>
  <c r="Z141" i="1" s="1"/>
  <c r="Q134" i="1"/>
  <c r="S134" i="1"/>
  <c r="T134" i="1"/>
  <c r="P134" i="1"/>
  <c r="U136" i="1"/>
  <c r="Z136" i="1" s="1"/>
  <c r="V136" i="1"/>
  <c r="AA136" i="1" s="1"/>
  <c r="U137" i="1"/>
  <c r="Z137" i="1" s="1"/>
  <c r="V137" i="1"/>
  <c r="AA137" i="1" s="1"/>
  <c r="U138" i="1"/>
  <c r="Z138" i="1" s="1"/>
  <c r="V138" i="1"/>
  <c r="AA138" i="1" s="1"/>
  <c r="U139" i="1"/>
  <c r="Z139" i="1" s="1"/>
  <c r="V139" i="1"/>
  <c r="AA139" i="1" s="1"/>
  <c r="V135" i="1"/>
  <c r="AA135" i="1" s="1"/>
  <c r="U135" i="1"/>
  <c r="Z135" i="1" s="1"/>
  <c r="AB135" i="1" s="1"/>
  <c r="V132" i="1"/>
  <c r="AA132" i="1" s="1"/>
  <c r="U132" i="1"/>
  <c r="Z132" i="1" s="1"/>
  <c r="U129" i="1"/>
  <c r="Z129" i="1" s="1"/>
  <c r="V129" i="1"/>
  <c r="AA129" i="1" s="1"/>
  <c r="V128" i="1"/>
  <c r="AA128" i="1" s="1"/>
  <c r="U128" i="1"/>
  <c r="Z128" i="1" s="1"/>
  <c r="V127" i="1"/>
  <c r="AA127" i="1" s="1"/>
  <c r="U127" i="1"/>
  <c r="Z127" i="1" s="1"/>
  <c r="V125" i="1"/>
  <c r="AA125" i="1" s="1"/>
  <c r="U125" i="1"/>
  <c r="Z125" i="1" s="1"/>
  <c r="V123" i="1"/>
  <c r="AA123" i="1" s="1"/>
  <c r="U123" i="1"/>
  <c r="Z123" i="1" s="1"/>
  <c r="G167" i="1"/>
  <c r="L167" i="1" s="1"/>
  <c r="H167" i="1"/>
  <c r="M167" i="1" s="1"/>
  <c r="G168" i="1"/>
  <c r="L168" i="1" s="1"/>
  <c r="H168" i="1"/>
  <c r="M168" i="1" s="1"/>
  <c r="G169" i="1"/>
  <c r="L169" i="1" s="1"/>
  <c r="H169" i="1"/>
  <c r="M169" i="1" s="1"/>
  <c r="G171" i="1"/>
  <c r="L171" i="1" s="1"/>
  <c r="H171" i="1"/>
  <c r="M171" i="1" s="1"/>
  <c r="G172" i="1"/>
  <c r="L172" i="1" s="1"/>
  <c r="H172" i="1"/>
  <c r="M172" i="1" s="1"/>
  <c r="H166" i="1"/>
  <c r="M166" i="1" s="1"/>
  <c r="G166" i="1"/>
  <c r="L166" i="1" s="1"/>
  <c r="N166" i="1" s="1"/>
  <c r="H162" i="1"/>
  <c r="M162" i="1" s="1"/>
  <c r="G162" i="1"/>
  <c r="L162" i="1" s="1"/>
  <c r="H159" i="1"/>
  <c r="M159" i="1" s="1"/>
  <c r="G159" i="1"/>
  <c r="L159" i="1" s="1"/>
  <c r="N159" i="1" s="1"/>
  <c r="H156" i="1"/>
  <c r="M156" i="1" s="1"/>
  <c r="G156" i="1"/>
  <c r="L156" i="1" s="1"/>
  <c r="G145" i="1"/>
  <c r="L145" i="1" s="1"/>
  <c r="H145" i="1"/>
  <c r="M145" i="1" s="1"/>
  <c r="G146" i="1"/>
  <c r="L146" i="1" s="1"/>
  <c r="H146" i="1"/>
  <c r="M146" i="1" s="1"/>
  <c r="G147" i="1"/>
  <c r="L147" i="1" s="1"/>
  <c r="H147" i="1"/>
  <c r="M147" i="1" s="1"/>
  <c r="G148" i="1"/>
  <c r="L148" i="1" s="1"/>
  <c r="H148" i="1"/>
  <c r="M148" i="1" s="1"/>
  <c r="G149" i="1"/>
  <c r="L149" i="1" s="1"/>
  <c r="H149" i="1"/>
  <c r="M149" i="1" s="1"/>
  <c r="G150" i="1"/>
  <c r="L150" i="1" s="1"/>
  <c r="H150" i="1"/>
  <c r="M150" i="1" s="1"/>
  <c r="G151" i="1"/>
  <c r="L151" i="1" s="1"/>
  <c r="H151" i="1"/>
  <c r="M151" i="1" s="1"/>
  <c r="G152" i="1"/>
  <c r="L152" i="1" s="1"/>
  <c r="H152" i="1"/>
  <c r="M152" i="1" s="1"/>
  <c r="G153" i="1"/>
  <c r="L153" i="1" s="1"/>
  <c r="H153" i="1"/>
  <c r="M153" i="1" s="1"/>
  <c r="H144" i="1"/>
  <c r="M144" i="1" s="1"/>
  <c r="G144" i="1"/>
  <c r="L144" i="1" s="1"/>
  <c r="G134" i="1"/>
  <c r="L134" i="1" s="1"/>
  <c r="H134" i="1"/>
  <c r="M134" i="1" s="1"/>
  <c r="G135" i="1"/>
  <c r="L135" i="1" s="1"/>
  <c r="H135" i="1"/>
  <c r="M135" i="1" s="1"/>
  <c r="G136" i="1"/>
  <c r="L136" i="1" s="1"/>
  <c r="H136" i="1"/>
  <c r="M136" i="1" s="1"/>
  <c r="G137" i="1"/>
  <c r="L137" i="1" s="1"/>
  <c r="H137" i="1"/>
  <c r="M137" i="1" s="1"/>
  <c r="G138" i="1"/>
  <c r="L138" i="1" s="1"/>
  <c r="H138" i="1"/>
  <c r="M138" i="1" s="1"/>
  <c r="G139" i="1"/>
  <c r="L139" i="1" s="1"/>
  <c r="H139" i="1"/>
  <c r="M139" i="1" s="1"/>
  <c r="G140" i="1"/>
  <c r="L140" i="1" s="1"/>
  <c r="H140" i="1"/>
  <c r="M140" i="1" s="1"/>
  <c r="G141" i="1"/>
  <c r="L141" i="1" s="1"/>
  <c r="H141" i="1"/>
  <c r="M141" i="1" s="1"/>
  <c r="H133" i="1"/>
  <c r="M133" i="1" s="1"/>
  <c r="G133" i="1"/>
  <c r="L133" i="1" s="1"/>
  <c r="N133" i="1" s="1"/>
  <c r="H129" i="1"/>
  <c r="G129" i="1"/>
  <c r="L129" i="1" s="1"/>
  <c r="G125" i="1"/>
  <c r="H125" i="1"/>
  <c r="M125" i="1" s="1"/>
  <c r="G126" i="1"/>
  <c r="L126" i="1" s="1"/>
  <c r="H126" i="1"/>
  <c r="M126" i="1" s="1"/>
  <c r="H185" i="1"/>
  <c r="H124" i="1"/>
  <c r="H123" i="1" s="1"/>
  <c r="G124" i="1"/>
  <c r="L124" i="1" s="1"/>
  <c r="E143" i="1"/>
  <c r="F143" i="1"/>
  <c r="E132" i="1"/>
  <c r="F132" i="1"/>
  <c r="E128" i="1"/>
  <c r="F128" i="1"/>
  <c r="E123" i="1"/>
  <c r="F123" i="1"/>
  <c r="V83" i="1"/>
  <c r="AA83" i="1" s="1"/>
  <c r="U83" i="1"/>
  <c r="Z83" i="1" s="1"/>
  <c r="U101" i="1"/>
  <c r="Z101" i="1" s="1"/>
  <c r="V101" i="1"/>
  <c r="AA101" i="1" s="1"/>
  <c r="U102" i="1"/>
  <c r="Z102" i="1" s="1"/>
  <c r="V102" i="1"/>
  <c r="AA102" i="1" s="1"/>
  <c r="V100" i="1"/>
  <c r="AA100" i="1" s="1"/>
  <c r="U100" i="1"/>
  <c r="Z100" i="1" s="1"/>
  <c r="S99" i="1"/>
  <c r="T99" i="1"/>
  <c r="R91" i="1"/>
  <c r="U91" i="1"/>
  <c r="Z91" i="1" s="1"/>
  <c r="V91" i="1"/>
  <c r="AA91" i="1" s="1"/>
  <c r="U90" i="1"/>
  <c r="Z90" i="1" s="1"/>
  <c r="V90" i="1"/>
  <c r="AA90" i="1" s="1"/>
  <c r="V89" i="1"/>
  <c r="AA89" i="1" s="1"/>
  <c r="U89" i="1"/>
  <c r="Z89" i="1" s="1"/>
  <c r="S88" i="1"/>
  <c r="T88" i="1"/>
  <c r="P88" i="1"/>
  <c r="Q88" i="1"/>
  <c r="V86" i="1"/>
  <c r="AA86" i="1" s="1"/>
  <c r="U86" i="1"/>
  <c r="Z86" i="1" s="1"/>
  <c r="R86" i="1"/>
  <c r="T199" i="1"/>
  <c r="U78" i="1"/>
  <c r="Z78" i="1" s="1"/>
  <c r="V78" i="1"/>
  <c r="AA78" i="1" s="1"/>
  <c r="U79" i="1"/>
  <c r="Z79" i="1" s="1"/>
  <c r="V79" i="1"/>
  <c r="AA79" i="1" s="1"/>
  <c r="U80" i="1"/>
  <c r="Z80" i="1" s="1"/>
  <c r="V80" i="1"/>
  <c r="AA80" i="1" s="1"/>
  <c r="AB80" i="1" s="1"/>
  <c r="U81" i="1"/>
  <c r="Z81" i="1" s="1"/>
  <c r="V81" i="1"/>
  <c r="V77" i="1"/>
  <c r="AA77" i="1" s="1"/>
  <c r="U77" i="1"/>
  <c r="Z77" i="1" s="1"/>
  <c r="S76" i="1"/>
  <c r="T76" i="1"/>
  <c r="U70" i="1"/>
  <c r="V70" i="1"/>
  <c r="AA70" i="1" s="1"/>
  <c r="U71" i="1"/>
  <c r="Z71" i="1" s="1"/>
  <c r="V71" i="1"/>
  <c r="AA71" i="1" s="1"/>
  <c r="U72" i="1"/>
  <c r="V72" i="1"/>
  <c r="V69" i="1"/>
  <c r="AA69" i="1" s="1"/>
  <c r="U69" i="1"/>
  <c r="Z69" i="1" s="1"/>
  <c r="V67" i="1"/>
  <c r="AA67" i="1" s="1"/>
  <c r="U67" i="1"/>
  <c r="Z67" i="1" s="1"/>
  <c r="V65" i="1"/>
  <c r="AA65" i="1" s="1"/>
  <c r="U65" i="1"/>
  <c r="Z65" i="1" s="1"/>
  <c r="G109" i="1"/>
  <c r="L109" i="1" s="1"/>
  <c r="H109" i="1"/>
  <c r="M109" i="1" s="1"/>
  <c r="N109" i="1" s="1"/>
  <c r="G110" i="1"/>
  <c r="L110" i="1" s="1"/>
  <c r="H110" i="1"/>
  <c r="M110" i="1" s="1"/>
  <c r="G111" i="1"/>
  <c r="L111" i="1" s="1"/>
  <c r="H111" i="1"/>
  <c r="M111" i="1" s="1"/>
  <c r="G113" i="1"/>
  <c r="L113" i="1" s="1"/>
  <c r="H113" i="1"/>
  <c r="M113" i="1" s="1"/>
  <c r="G114" i="1"/>
  <c r="L114" i="1" s="1"/>
  <c r="H114" i="1"/>
  <c r="M114" i="1" s="1"/>
  <c r="H108" i="1"/>
  <c r="M108" i="1" s="1"/>
  <c r="G108" i="1"/>
  <c r="L108" i="1" s="1"/>
  <c r="E103" i="1"/>
  <c r="F103" i="1"/>
  <c r="H104" i="1"/>
  <c r="G104" i="1"/>
  <c r="E100" i="1"/>
  <c r="F100" i="1"/>
  <c r="G100" i="1"/>
  <c r="H100" i="1"/>
  <c r="I100" i="1"/>
  <c r="E97" i="1"/>
  <c r="F97" i="1"/>
  <c r="H98" i="1"/>
  <c r="G98" i="1"/>
  <c r="L98" i="1" s="1"/>
  <c r="E85" i="1"/>
  <c r="F85" i="1"/>
  <c r="G87" i="1"/>
  <c r="L87" i="1" s="1"/>
  <c r="H87" i="1"/>
  <c r="M87" i="1" s="1"/>
  <c r="G88" i="1"/>
  <c r="L88" i="1" s="1"/>
  <c r="H88" i="1"/>
  <c r="M88" i="1" s="1"/>
  <c r="G89" i="1"/>
  <c r="L89" i="1" s="1"/>
  <c r="H89" i="1"/>
  <c r="M89" i="1" s="1"/>
  <c r="G90" i="1"/>
  <c r="L90" i="1" s="1"/>
  <c r="H90" i="1"/>
  <c r="M90" i="1" s="1"/>
  <c r="G91" i="1"/>
  <c r="L91" i="1" s="1"/>
  <c r="H91" i="1"/>
  <c r="M91" i="1" s="1"/>
  <c r="G92" i="1"/>
  <c r="L92" i="1" s="1"/>
  <c r="H92" i="1"/>
  <c r="M92" i="1" s="1"/>
  <c r="G93" i="1"/>
  <c r="L93" i="1" s="1"/>
  <c r="H93" i="1"/>
  <c r="M93" i="1" s="1"/>
  <c r="G94" i="1"/>
  <c r="L94" i="1" s="1"/>
  <c r="H94" i="1"/>
  <c r="G95" i="1"/>
  <c r="L95" i="1" s="1"/>
  <c r="H95" i="1"/>
  <c r="M95" i="1" s="1"/>
  <c r="H86" i="1"/>
  <c r="M86" i="1" s="1"/>
  <c r="G86" i="1"/>
  <c r="L86" i="1" s="1"/>
  <c r="E74" i="1"/>
  <c r="F74" i="1"/>
  <c r="G76" i="1"/>
  <c r="L76" i="1" s="1"/>
  <c r="H76" i="1"/>
  <c r="M76" i="1" s="1"/>
  <c r="G77" i="1"/>
  <c r="L77" i="1" s="1"/>
  <c r="H77" i="1"/>
  <c r="M77" i="1" s="1"/>
  <c r="G78" i="1"/>
  <c r="L78" i="1" s="1"/>
  <c r="H78" i="1"/>
  <c r="M78" i="1" s="1"/>
  <c r="G79" i="1"/>
  <c r="H79" i="1"/>
  <c r="M79" i="1" s="1"/>
  <c r="G80" i="1"/>
  <c r="L80" i="1" s="1"/>
  <c r="H80" i="1"/>
  <c r="M80" i="1" s="1"/>
  <c r="G81" i="1"/>
  <c r="L81" i="1" s="1"/>
  <c r="N81" i="1" s="1"/>
  <c r="H81" i="1"/>
  <c r="M81" i="1" s="1"/>
  <c r="G82" i="1"/>
  <c r="L82" i="1" s="1"/>
  <c r="H82" i="1"/>
  <c r="M82" i="1" s="1"/>
  <c r="G83" i="1"/>
  <c r="L83" i="1" s="1"/>
  <c r="H83" i="1"/>
  <c r="M83" i="1" s="1"/>
  <c r="H75" i="1"/>
  <c r="M75" i="1" s="1"/>
  <c r="G75" i="1"/>
  <c r="L75" i="1" s="1"/>
  <c r="E70" i="1"/>
  <c r="F70" i="1"/>
  <c r="G70" i="1"/>
  <c r="H70" i="1"/>
  <c r="I70" i="1"/>
  <c r="G67" i="1"/>
  <c r="L67" i="1" s="1"/>
  <c r="H67" i="1"/>
  <c r="M67" i="1" s="1"/>
  <c r="G68" i="1"/>
  <c r="L68" i="1" s="1"/>
  <c r="H68" i="1"/>
  <c r="M68" i="1" s="1"/>
  <c r="E65" i="1"/>
  <c r="F65" i="1"/>
  <c r="H66" i="1"/>
  <c r="M66" i="1" s="1"/>
  <c r="G66" i="1"/>
  <c r="L66" i="1" s="1"/>
  <c r="A176" i="1"/>
  <c r="A118" i="1"/>
  <c r="A60" i="1"/>
  <c r="S181" i="1"/>
  <c r="T181" i="1"/>
  <c r="S182" i="1"/>
  <c r="T182" i="1"/>
  <c r="U182" i="1"/>
  <c r="V182" i="1"/>
  <c r="W182" i="1"/>
  <c r="S183" i="1"/>
  <c r="T183" i="1"/>
  <c r="S184" i="1"/>
  <c r="T184" i="1"/>
  <c r="U184" i="1"/>
  <c r="V184" i="1"/>
  <c r="W184" i="1"/>
  <c r="S185" i="1"/>
  <c r="T185" i="1"/>
  <c r="S189" i="1"/>
  <c r="T189" i="1"/>
  <c r="U189" i="1"/>
  <c r="V189" i="1"/>
  <c r="W189" i="1"/>
  <c r="S190" i="1"/>
  <c r="T190" i="1"/>
  <c r="S191" i="1"/>
  <c r="T191" i="1"/>
  <c r="U191" i="1"/>
  <c r="V191" i="1"/>
  <c r="W191" i="1"/>
  <c r="S193" i="1"/>
  <c r="T193" i="1"/>
  <c r="T194" i="1"/>
  <c r="S195" i="1"/>
  <c r="T195" i="1"/>
  <c r="S196" i="1"/>
  <c r="T196" i="1"/>
  <c r="S197" i="1"/>
  <c r="T197" i="1"/>
  <c r="S199" i="1"/>
  <c r="S200" i="1"/>
  <c r="T200" i="1"/>
  <c r="S201" i="1"/>
  <c r="T201" i="1"/>
  <c r="S202" i="1"/>
  <c r="T202" i="1"/>
  <c r="S203" i="1"/>
  <c r="T203" i="1"/>
  <c r="U203" i="1"/>
  <c r="V203" i="1"/>
  <c r="W203" i="1"/>
  <c r="S205" i="1"/>
  <c r="T205" i="1"/>
  <c r="S206" i="1"/>
  <c r="T206" i="1"/>
  <c r="S207" i="1"/>
  <c r="T207" i="1"/>
  <c r="S208" i="1"/>
  <c r="T208" i="1"/>
  <c r="U208" i="1"/>
  <c r="V208" i="1"/>
  <c r="W208" i="1"/>
  <c r="S209" i="1"/>
  <c r="T209" i="1"/>
  <c r="U209" i="1"/>
  <c r="V209" i="1"/>
  <c r="W209" i="1"/>
  <c r="S210" i="1"/>
  <c r="T210" i="1"/>
  <c r="U210" i="1"/>
  <c r="V210" i="1"/>
  <c r="W210" i="1"/>
  <c r="S211" i="1"/>
  <c r="T211" i="1"/>
  <c r="U211" i="1"/>
  <c r="V211" i="1"/>
  <c r="W211" i="1"/>
  <c r="S212" i="1"/>
  <c r="T212" i="1"/>
  <c r="U212" i="1"/>
  <c r="V212" i="1"/>
  <c r="W212" i="1"/>
  <c r="S213" i="1"/>
  <c r="T213" i="1"/>
  <c r="U213" i="1"/>
  <c r="V213" i="1"/>
  <c r="W213" i="1"/>
  <c r="S214" i="1"/>
  <c r="T214" i="1"/>
  <c r="U214" i="1"/>
  <c r="V214" i="1"/>
  <c r="W214" i="1"/>
  <c r="S216" i="1"/>
  <c r="T216" i="1"/>
  <c r="S217" i="1"/>
  <c r="T217" i="1"/>
  <c r="S218" i="1"/>
  <c r="T218" i="1"/>
  <c r="S219" i="1"/>
  <c r="T219" i="1"/>
  <c r="U219" i="1"/>
  <c r="V219" i="1"/>
  <c r="W219" i="1"/>
  <c r="S220" i="1"/>
  <c r="T220" i="1"/>
  <c r="U220" i="1"/>
  <c r="V220" i="1"/>
  <c r="W220" i="1"/>
  <c r="S221" i="1"/>
  <c r="T221" i="1"/>
  <c r="U221" i="1"/>
  <c r="V221" i="1"/>
  <c r="W221" i="1"/>
  <c r="S224" i="1"/>
  <c r="T224" i="1"/>
  <c r="S225" i="1"/>
  <c r="T225" i="1"/>
  <c r="S226" i="1"/>
  <c r="T226" i="1"/>
  <c r="S227" i="1"/>
  <c r="T227" i="1"/>
  <c r="S229" i="1"/>
  <c r="T229" i="1"/>
  <c r="S230" i="1"/>
  <c r="T230" i="1"/>
  <c r="E182" i="1"/>
  <c r="F182" i="1"/>
  <c r="E183" i="1"/>
  <c r="F183" i="1"/>
  <c r="E184" i="1"/>
  <c r="F184" i="1"/>
  <c r="E185" i="1"/>
  <c r="F185" i="1"/>
  <c r="E187" i="1"/>
  <c r="F187" i="1"/>
  <c r="E188" i="1"/>
  <c r="F188" i="1"/>
  <c r="E189" i="1"/>
  <c r="F189" i="1"/>
  <c r="G189" i="1"/>
  <c r="H189" i="1"/>
  <c r="I189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G200" i="1"/>
  <c r="H200" i="1"/>
  <c r="I200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G212" i="1"/>
  <c r="H212" i="1"/>
  <c r="I212" i="1"/>
  <c r="E214" i="1"/>
  <c r="F214" i="1"/>
  <c r="E215" i="1"/>
  <c r="F215" i="1"/>
  <c r="G215" i="1"/>
  <c r="H215" i="1"/>
  <c r="I215" i="1"/>
  <c r="E217" i="1"/>
  <c r="F217" i="1"/>
  <c r="E218" i="1"/>
  <c r="F218" i="1"/>
  <c r="G218" i="1"/>
  <c r="H218" i="1"/>
  <c r="I218" i="1"/>
  <c r="E220" i="1"/>
  <c r="F220" i="1"/>
  <c r="E221" i="1"/>
  <c r="F221" i="1"/>
  <c r="G221" i="1"/>
  <c r="H221" i="1"/>
  <c r="I221" i="1"/>
  <c r="E224" i="1"/>
  <c r="F224" i="1"/>
  <c r="E225" i="1"/>
  <c r="F225" i="1"/>
  <c r="E226" i="1"/>
  <c r="F226" i="1"/>
  <c r="E227" i="1"/>
  <c r="F227" i="1"/>
  <c r="E229" i="1"/>
  <c r="F229" i="1"/>
  <c r="E230" i="1"/>
  <c r="F230" i="1"/>
  <c r="D179" i="1"/>
  <c r="D121" i="1"/>
  <c r="I63" i="1"/>
  <c r="I121" i="1" s="1"/>
  <c r="I179" i="1" s="1"/>
  <c r="D63" i="1"/>
  <c r="V25" i="1"/>
  <c r="AA25" i="1" s="1"/>
  <c r="U25" i="1"/>
  <c r="Z25" i="1" s="1"/>
  <c r="U51" i="1"/>
  <c r="Z51" i="1" s="1"/>
  <c r="V51" i="1"/>
  <c r="AA51" i="1" s="1"/>
  <c r="U52" i="1"/>
  <c r="V52" i="1"/>
  <c r="U53" i="1"/>
  <c r="Z53" i="1" s="1"/>
  <c r="V53" i="1"/>
  <c r="AA53" i="1" s="1"/>
  <c r="U55" i="1"/>
  <c r="V55" i="1"/>
  <c r="AA55" i="1" s="1"/>
  <c r="U56" i="1"/>
  <c r="Z56" i="1" s="1"/>
  <c r="V56" i="1"/>
  <c r="AA56" i="1" s="1"/>
  <c r="U43" i="1"/>
  <c r="Z43" i="1" s="1"/>
  <c r="V43" i="1"/>
  <c r="AA43" i="1" s="1"/>
  <c r="U44" i="1"/>
  <c r="Z44" i="1" s="1"/>
  <c r="V44" i="1"/>
  <c r="AA44" i="1" s="1"/>
  <c r="S41" i="1"/>
  <c r="T41" i="1"/>
  <c r="V42" i="1"/>
  <c r="AA42" i="1" s="1"/>
  <c r="U42" i="1"/>
  <c r="Z42" i="1" s="1"/>
  <c r="U31" i="1"/>
  <c r="Z31" i="1" s="1"/>
  <c r="V31" i="1"/>
  <c r="AA31" i="1" s="1"/>
  <c r="U32" i="1"/>
  <c r="V32" i="1"/>
  <c r="U33" i="1"/>
  <c r="Z33" i="1" s="1"/>
  <c r="V33" i="1"/>
  <c r="AA33" i="1" s="1"/>
  <c r="V28" i="1"/>
  <c r="AA28" i="1" s="1"/>
  <c r="U28" i="1"/>
  <c r="Z28" i="1" s="1"/>
  <c r="V26" i="1"/>
  <c r="U26" i="1"/>
  <c r="Z26" i="1" s="1"/>
  <c r="U20" i="1"/>
  <c r="Z20" i="1" s="1"/>
  <c r="V20" i="1"/>
  <c r="AA20" i="1" s="1"/>
  <c r="U21" i="1"/>
  <c r="Z21" i="1" s="1"/>
  <c r="U22" i="1"/>
  <c r="Z22" i="1" s="1"/>
  <c r="V22" i="1"/>
  <c r="AA22" i="1" s="1"/>
  <c r="V19" i="1"/>
  <c r="AA19" i="1" s="1"/>
  <c r="U19" i="1"/>
  <c r="Z19" i="1" s="1"/>
  <c r="V16" i="1"/>
  <c r="AA16" i="1" s="1"/>
  <c r="U16" i="1"/>
  <c r="Z16" i="1" s="1"/>
  <c r="U13" i="1"/>
  <c r="V13" i="1"/>
  <c r="AA13" i="1" s="1"/>
  <c r="U14" i="1"/>
  <c r="Z14" i="1" s="1"/>
  <c r="V14" i="1"/>
  <c r="AA14" i="1" s="1"/>
  <c r="V11" i="1"/>
  <c r="AA11" i="1" s="1"/>
  <c r="U11" i="1"/>
  <c r="Z11" i="1" s="1"/>
  <c r="V12" i="1"/>
  <c r="U12" i="1"/>
  <c r="V9" i="1"/>
  <c r="AA9" i="1" s="1"/>
  <c r="U9" i="1"/>
  <c r="Z9" i="1" s="1"/>
  <c r="V7" i="1"/>
  <c r="AA7" i="1" s="1"/>
  <c r="S49" i="1"/>
  <c r="T49" i="1"/>
  <c r="W5" i="1"/>
  <c r="W63" i="1" s="1"/>
  <c r="W121" i="1" s="1"/>
  <c r="W179" i="1" s="1"/>
  <c r="E16" i="1"/>
  <c r="F16" i="1"/>
  <c r="G51" i="1"/>
  <c r="L51" i="1" s="1"/>
  <c r="H51" i="1"/>
  <c r="M51" i="1" s="1"/>
  <c r="G52" i="1"/>
  <c r="L52" i="1" s="1"/>
  <c r="H52" i="1"/>
  <c r="M52" i="1" s="1"/>
  <c r="G53" i="1"/>
  <c r="L53" i="1" s="1"/>
  <c r="H53" i="1"/>
  <c r="M53" i="1" s="1"/>
  <c r="G55" i="1"/>
  <c r="L55" i="1" s="1"/>
  <c r="H55" i="1"/>
  <c r="M55" i="1" s="1"/>
  <c r="H56" i="1"/>
  <c r="M56" i="1" s="1"/>
  <c r="E45" i="1"/>
  <c r="F45" i="1"/>
  <c r="H46" i="1"/>
  <c r="M46" i="1" s="1"/>
  <c r="M45" i="1" s="1"/>
  <c r="G46" i="1"/>
  <c r="L46" i="1" s="1"/>
  <c r="E42" i="1"/>
  <c r="F42" i="1"/>
  <c r="H43" i="1"/>
  <c r="M43" i="1" s="1"/>
  <c r="M217" i="1" s="1"/>
  <c r="G43" i="1"/>
  <c r="H40" i="1"/>
  <c r="M40" i="1" s="1"/>
  <c r="G40" i="1"/>
  <c r="G39" i="1" s="1"/>
  <c r="E39" i="1"/>
  <c r="F39" i="1"/>
  <c r="E27" i="1"/>
  <c r="F27" i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H28" i="1"/>
  <c r="M28" i="1" s="1"/>
  <c r="G28" i="1"/>
  <c r="L28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M23" i="1" s="1"/>
  <c r="G24" i="1"/>
  <c r="L24" i="1" s="1"/>
  <c r="H24" i="1"/>
  <c r="M24" i="1" s="1"/>
  <c r="G25" i="1"/>
  <c r="L25" i="1" s="1"/>
  <c r="H25" i="1"/>
  <c r="M25" i="1" s="1"/>
  <c r="H17" i="1"/>
  <c r="M17" i="1" s="1"/>
  <c r="G17" i="1"/>
  <c r="L17" i="1" s="1"/>
  <c r="E12" i="1"/>
  <c r="F12" i="1"/>
  <c r="G14" i="1"/>
  <c r="L14" i="1" s="1"/>
  <c r="H14" i="1"/>
  <c r="H188" i="1" s="1"/>
  <c r="H13" i="1"/>
  <c r="G13" i="1"/>
  <c r="G12" i="1" s="1"/>
  <c r="G9" i="1"/>
  <c r="L9" i="1" s="1"/>
  <c r="H9" i="1"/>
  <c r="M9" i="1" s="1"/>
  <c r="G10" i="1"/>
  <c r="L10" i="1" s="1"/>
  <c r="H10" i="1"/>
  <c r="M10" i="1" s="1"/>
  <c r="E7" i="1"/>
  <c r="F7" i="1"/>
  <c r="H8" i="1"/>
  <c r="M8" i="1" s="1"/>
  <c r="G8" i="1"/>
  <c r="L8" i="1" s="1"/>
  <c r="R5" i="1"/>
  <c r="R121" i="1" s="1"/>
  <c r="P216" i="1"/>
  <c r="P217" i="1"/>
  <c r="D8" i="1"/>
  <c r="D34" i="1"/>
  <c r="D35" i="1"/>
  <c r="R203" i="1"/>
  <c r="R208" i="1"/>
  <c r="Q200" i="1"/>
  <c r="Q201" i="1"/>
  <c r="Q202" i="1"/>
  <c r="Q203" i="1"/>
  <c r="Q205" i="1"/>
  <c r="Q206" i="1"/>
  <c r="Q207" i="1"/>
  <c r="Q208" i="1"/>
  <c r="Q209" i="1"/>
  <c r="P200" i="1"/>
  <c r="P201" i="1"/>
  <c r="P202" i="1"/>
  <c r="P203" i="1"/>
  <c r="P205" i="1"/>
  <c r="P207" i="1"/>
  <c r="P208" i="1"/>
  <c r="P209" i="1"/>
  <c r="P210" i="1"/>
  <c r="P211" i="1"/>
  <c r="P212" i="1"/>
  <c r="P213" i="1"/>
  <c r="P214" i="1"/>
  <c r="Q18" i="1"/>
  <c r="P18" i="1"/>
  <c r="R23" i="1"/>
  <c r="R197" i="1" s="1"/>
  <c r="C225" i="1"/>
  <c r="C226" i="1"/>
  <c r="C227" i="1"/>
  <c r="C229" i="1"/>
  <c r="C230" i="1"/>
  <c r="B225" i="1"/>
  <c r="B226" i="1"/>
  <c r="B227" i="1"/>
  <c r="B229" i="1"/>
  <c r="Q225" i="1"/>
  <c r="Q226" i="1"/>
  <c r="Q227" i="1"/>
  <c r="Q229" i="1"/>
  <c r="P225" i="1"/>
  <c r="P226" i="1"/>
  <c r="R33" i="1"/>
  <c r="R53" i="1"/>
  <c r="R227" i="1" s="1"/>
  <c r="Q50" i="1"/>
  <c r="Q49" i="1" s="1"/>
  <c r="Q223" i="1" s="1"/>
  <c r="P50" i="1"/>
  <c r="P224" i="1" s="1"/>
  <c r="Q186" i="1"/>
  <c r="Q187" i="1"/>
  <c r="Q188" i="1"/>
  <c r="P186" i="1"/>
  <c r="P187" i="1"/>
  <c r="P188" i="1"/>
  <c r="R129" i="1"/>
  <c r="R128" i="1"/>
  <c r="R72" i="1"/>
  <c r="R71" i="1"/>
  <c r="R70" i="1"/>
  <c r="R13" i="1"/>
  <c r="R14" i="1"/>
  <c r="R189" i="1"/>
  <c r="Q189" i="1"/>
  <c r="P189" i="1"/>
  <c r="D189" i="1"/>
  <c r="C189" i="1"/>
  <c r="B189" i="1"/>
  <c r="C224" i="1"/>
  <c r="D53" i="1"/>
  <c r="D227" i="1" s="1"/>
  <c r="R168" i="1"/>
  <c r="D168" i="1"/>
  <c r="R167" i="1"/>
  <c r="D167" i="1"/>
  <c r="R110" i="1"/>
  <c r="D110" i="1"/>
  <c r="R109" i="1"/>
  <c r="D109" i="1"/>
  <c r="C183" i="1"/>
  <c r="R52" i="1"/>
  <c r="R51" i="1"/>
  <c r="D51" i="1"/>
  <c r="D52" i="1"/>
  <c r="D226" i="1" s="1"/>
  <c r="P41" i="1"/>
  <c r="B65" i="1"/>
  <c r="B230" i="1"/>
  <c r="D13" i="1"/>
  <c r="D12" i="1" s="1"/>
  <c r="R219" i="1"/>
  <c r="R220" i="1"/>
  <c r="R221" i="1"/>
  <c r="Q217" i="1"/>
  <c r="Q218" i="1"/>
  <c r="Q219" i="1"/>
  <c r="Q220" i="1"/>
  <c r="Q221" i="1"/>
  <c r="P218" i="1"/>
  <c r="P219" i="1"/>
  <c r="P220" i="1"/>
  <c r="P221" i="1"/>
  <c r="Q216" i="1"/>
  <c r="R209" i="1"/>
  <c r="R210" i="1"/>
  <c r="R211" i="1"/>
  <c r="R212" i="1"/>
  <c r="R213" i="1"/>
  <c r="R214" i="1"/>
  <c r="Q210" i="1"/>
  <c r="Q211" i="1"/>
  <c r="Q212" i="1"/>
  <c r="Q213" i="1"/>
  <c r="Q214" i="1"/>
  <c r="Q199" i="1"/>
  <c r="R22" i="1"/>
  <c r="R196" i="1" s="1"/>
  <c r="Q194" i="1"/>
  <c r="Q195" i="1"/>
  <c r="Q196" i="1"/>
  <c r="P194" i="1"/>
  <c r="P195" i="1"/>
  <c r="P196" i="1"/>
  <c r="Q193" i="1"/>
  <c r="P193" i="1"/>
  <c r="R147" i="1"/>
  <c r="R148" i="1"/>
  <c r="R201" i="1"/>
  <c r="R141" i="1"/>
  <c r="R90" i="1"/>
  <c r="R83" i="1"/>
  <c r="R20" i="1"/>
  <c r="R19" i="1"/>
  <c r="C7" i="1"/>
  <c r="C27" i="1"/>
  <c r="C42" i="1"/>
  <c r="C45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0" i="1"/>
  <c r="D39" i="1" s="1"/>
  <c r="D43" i="1"/>
  <c r="D42" i="1" s="1"/>
  <c r="D46" i="1"/>
  <c r="D45" i="1" s="1"/>
  <c r="B85" i="1"/>
  <c r="D145" i="1"/>
  <c r="D146" i="1"/>
  <c r="D149" i="1"/>
  <c r="D150" i="1"/>
  <c r="D151" i="1"/>
  <c r="D55" i="1"/>
  <c r="D229" i="1" s="1"/>
  <c r="B132" i="1"/>
  <c r="B143" i="1"/>
  <c r="B7" i="1"/>
  <c r="B16" i="1"/>
  <c r="B27" i="1"/>
  <c r="B39" i="1"/>
  <c r="R56" i="1"/>
  <c r="R230" i="1" s="1"/>
  <c r="R7" i="1"/>
  <c r="R9" i="1"/>
  <c r="R11" i="1"/>
  <c r="R16" i="1"/>
  <c r="R21" i="1"/>
  <c r="R25" i="1"/>
  <c r="R28" i="1"/>
  <c r="R43" i="1"/>
  <c r="R44" i="1"/>
  <c r="R55" i="1"/>
  <c r="R229" i="1" s="1"/>
  <c r="P229" i="1"/>
  <c r="C12" i="1"/>
  <c r="C16" i="1"/>
  <c r="C39" i="1"/>
  <c r="P76" i="1"/>
  <c r="P99" i="1"/>
  <c r="P157" i="1"/>
  <c r="D28" i="1"/>
  <c r="D36" i="1"/>
  <c r="D37" i="1"/>
  <c r="D24" i="1"/>
  <c r="B70" i="1"/>
  <c r="B74" i="1"/>
  <c r="B97" i="1"/>
  <c r="B100" i="1"/>
  <c r="B103" i="1"/>
  <c r="C65" i="1"/>
  <c r="C103" i="1"/>
  <c r="D124" i="1"/>
  <c r="D125" i="1"/>
  <c r="D129" i="1"/>
  <c r="D128" i="1" s="1"/>
  <c r="D133" i="1"/>
  <c r="D134" i="1"/>
  <c r="D135" i="1"/>
  <c r="D136" i="1"/>
  <c r="D137" i="1"/>
  <c r="D138" i="1"/>
  <c r="D139" i="1"/>
  <c r="D140" i="1"/>
  <c r="D141" i="1"/>
  <c r="D144" i="1"/>
  <c r="D147" i="1"/>
  <c r="D148" i="1"/>
  <c r="D152" i="1"/>
  <c r="D153" i="1"/>
  <c r="D156" i="1"/>
  <c r="D155" i="1" s="1"/>
  <c r="D159" i="1"/>
  <c r="D158" i="1" s="1"/>
  <c r="D162" i="1"/>
  <c r="D161" i="1" s="1"/>
  <c r="D56" i="1"/>
  <c r="D172" i="1"/>
  <c r="R32" i="1"/>
  <c r="R31" i="1"/>
  <c r="R65" i="1"/>
  <c r="R67" i="1"/>
  <c r="R69" i="1"/>
  <c r="R74" i="1"/>
  <c r="R77" i="1"/>
  <c r="R79" i="1"/>
  <c r="R89" i="1"/>
  <c r="R100" i="1"/>
  <c r="R101" i="1"/>
  <c r="R102" i="1"/>
  <c r="R123" i="1"/>
  <c r="R125" i="1"/>
  <c r="R127" i="1"/>
  <c r="R132" i="1"/>
  <c r="R158" i="1"/>
  <c r="R159" i="1"/>
  <c r="R160" i="1"/>
  <c r="R165" i="1"/>
  <c r="D68" i="1"/>
  <c r="R12" i="1"/>
  <c r="Q41" i="1"/>
  <c r="Q76" i="1"/>
  <c r="Q99" i="1"/>
  <c r="C132" i="1"/>
  <c r="C74" i="1"/>
  <c r="D74" i="1"/>
  <c r="Q157" i="1"/>
  <c r="R26" i="1"/>
  <c r="R200" i="1" s="1"/>
  <c r="C100" i="1"/>
  <c r="C158" i="1"/>
  <c r="C123" i="1"/>
  <c r="C128" i="1"/>
  <c r="C143" i="1"/>
  <c r="C155" i="1"/>
  <c r="C161" i="1"/>
  <c r="B12" i="1"/>
  <c r="B42" i="1"/>
  <c r="B45" i="1"/>
  <c r="B123" i="1"/>
  <c r="B128" i="1"/>
  <c r="B155" i="1"/>
  <c r="B158" i="1"/>
  <c r="B161" i="1"/>
  <c r="R135" i="1"/>
  <c r="R134" i="1" s="1"/>
  <c r="D126" i="1"/>
  <c r="D185" i="1"/>
  <c r="D98" i="1"/>
  <c r="D97" i="1" s="1"/>
  <c r="D104" i="1"/>
  <c r="D103" i="1" s="1"/>
  <c r="D100" i="1"/>
  <c r="C85" i="1"/>
  <c r="D86" i="1"/>
  <c r="D87" i="1"/>
  <c r="D88" i="1"/>
  <c r="D89" i="1"/>
  <c r="D90" i="1"/>
  <c r="D91" i="1"/>
  <c r="D92" i="1"/>
  <c r="D93" i="1"/>
  <c r="D94" i="1"/>
  <c r="D95" i="1"/>
  <c r="C70" i="1"/>
  <c r="D70" i="1"/>
  <c r="D67" i="1"/>
  <c r="D14" i="1"/>
  <c r="D188" i="1" s="1"/>
  <c r="D10" i="1"/>
  <c r="D66" i="1"/>
  <c r="R191" i="1"/>
  <c r="Q185" i="1"/>
  <c r="Q190" i="1"/>
  <c r="Q191" i="1"/>
  <c r="Q230" i="1"/>
  <c r="P183" i="1"/>
  <c r="P185" i="1"/>
  <c r="P190" i="1"/>
  <c r="P191" i="1"/>
  <c r="P230" i="1"/>
  <c r="D200" i="1"/>
  <c r="D212" i="1"/>
  <c r="D215" i="1"/>
  <c r="D218" i="1"/>
  <c r="D221" i="1"/>
  <c r="C184" i="1"/>
  <c r="C185" i="1"/>
  <c r="C187" i="1"/>
  <c r="C188" i="1"/>
  <c r="C191" i="1"/>
  <c r="C192" i="1"/>
  <c r="C193" i="1"/>
  <c r="C194" i="1"/>
  <c r="C195" i="1"/>
  <c r="C196" i="1"/>
  <c r="C197" i="1"/>
  <c r="C198" i="1"/>
  <c r="C199" i="1"/>
  <c r="C200" i="1"/>
  <c r="C202" i="1"/>
  <c r="C203" i="1"/>
  <c r="C204" i="1"/>
  <c r="C205" i="1"/>
  <c r="C206" i="1"/>
  <c r="C207" i="1"/>
  <c r="C208" i="1"/>
  <c r="C209" i="1"/>
  <c r="C210" i="1"/>
  <c r="C211" i="1"/>
  <c r="C212" i="1"/>
  <c r="C215" i="1"/>
  <c r="C217" i="1"/>
  <c r="C218" i="1"/>
  <c r="C220" i="1"/>
  <c r="C221" i="1"/>
  <c r="B193" i="1"/>
  <c r="B194" i="1"/>
  <c r="B195" i="1"/>
  <c r="B196" i="1"/>
  <c r="B197" i="1"/>
  <c r="B198" i="1"/>
  <c r="B199" i="1"/>
  <c r="B200" i="1"/>
  <c r="B202" i="1"/>
  <c r="B203" i="1"/>
  <c r="B204" i="1"/>
  <c r="B205" i="1"/>
  <c r="B206" i="1"/>
  <c r="B207" i="1"/>
  <c r="B208" i="1"/>
  <c r="B209" i="1"/>
  <c r="B210" i="1"/>
  <c r="B211" i="1"/>
  <c r="B212" i="1"/>
  <c r="B215" i="1"/>
  <c r="B217" i="1"/>
  <c r="B218" i="1"/>
  <c r="B220" i="1"/>
  <c r="B221" i="1"/>
  <c r="P181" i="1"/>
  <c r="Q181" i="1"/>
  <c r="B182" i="1"/>
  <c r="C182" i="1"/>
  <c r="B185" i="1"/>
  <c r="B187" i="1"/>
  <c r="B188" i="1"/>
  <c r="B191" i="1"/>
  <c r="B192" i="1"/>
  <c r="B214" i="1"/>
  <c r="C97" i="1"/>
  <c r="C214" i="1"/>
  <c r="N53" i="1" l="1"/>
  <c r="N66" i="1"/>
  <c r="AB89" i="1"/>
  <c r="N144" i="1"/>
  <c r="N169" i="1"/>
  <c r="AB132" i="1"/>
  <c r="AB139" i="1"/>
  <c r="N37" i="1"/>
  <c r="N137" i="1"/>
  <c r="K201" i="1"/>
  <c r="J201" i="1"/>
  <c r="Y48" i="1"/>
  <c r="Y58" i="1" s="1"/>
  <c r="AB128" i="1"/>
  <c r="N10" i="1"/>
  <c r="M202" i="1"/>
  <c r="N34" i="1"/>
  <c r="N55" i="1"/>
  <c r="N52" i="1"/>
  <c r="AB14" i="1"/>
  <c r="AA190" i="1"/>
  <c r="AA217" i="1"/>
  <c r="AA229" i="1"/>
  <c r="N80" i="1"/>
  <c r="N78" i="1"/>
  <c r="N76" i="1"/>
  <c r="N90" i="1"/>
  <c r="N88" i="1"/>
  <c r="AB86" i="1"/>
  <c r="AB101" i="1"/>
  <c r="AA146" i="1"/>
  <c r="AB148" i="1"/>
  <c r="Y204" i="1"/>
  <c r="U229" i="1"/>
  <c r="U226" i="1"/>
  <c r="K216" i="1"/>
  <c r="N101" i="1"/>
  <c r="X204" i="1"/>
  <c r="AA207" i="1"/>
  <c r="AB77" i="1"/>
  <c r="AA76" i="1"/>
  <c r="AA88" i="1"/>
  <c r="M132" i="1"/>
  <c r="D50" i="1"/>
  <c r="M225" i="1"/>
  <c r="AB21" i="1"/>
  <c r="N138" i="1"/>
  <c r="K106" i="1"/>
  <c r="K116" i="1" s="1"/>
  <c r="Y106" i="1"/>
  <c r="Y116" i="1" s="1"/>
  <c r="N35" i="1"/>
  <c r="N51" i="1"/>
  <c r="U187" i="1"/>
  <c r="AA218" i="1"/>
  <c r="N83" i="1"/>
  <c r="N95" i="1"/>
  <c r="N91" i="1"/>
  <c r="N108" i="1"/>
  <c r="AB102" i="1"/>
  <c r="AB149" i="1"/>
  <c r="J164" i="1"/>
  <c r="J174" i="1" s="1"/>
  <c r="J190" i="1"/>
  <c r="M184" i="1"/>
  <c r="M197" i="1"/>
  <c r="U186" i="1"/>
  <c r="AA202" i="1"/>
  <c r="U30" i="1"/>
  <c r="Z227" i="1"/>
  <c r="N86" i="1"/>
  <c r="N113" i="1"/>
  <c r="N110" i="1"/>
  <c r="Y215" i="1"/>
  <c r="Y164" i="1"/>
  <c r="H12" i="1"/>
  <c r="M13" i="1"/>
  <c r="M39" i="1"/>
  <c r="AB158" i="1"/>
  <c r="Z157" i="1"/>
  <c r="N46" i="1"/>
  <c r="N45" i="1" s="1"/>
  <c r="L45" i="1"/>
  <c r="N89" i="1"/>
  <c r="AB78" i="1"/>
  <c r="N136" i="1"/>
  <c r="N134" i="1"/>
  <c r="N153" i="1"/>
  <c r="N168" i="1"/>
  <c r="N226" i="1" s="1"/>
  <c r="Z200" i="1"/>
  <c r="L188" i="1"/>
  <c r="M191" i="1"/>
  <c r="AA225" i="1"/>
  <c r="L128" i="1"/>
  <c r="N25" i="1"/>
  <c r="L199" i="1"/>
  <c r="V186" i="1"/>
  <c r="AA12" i="1"/>
  <c r="AA186" i="1" s="1"/>
  <c r="N28" i="1"/>
  <c r="L202" i="1"/>
  <c r="M226" i="1"/>
  <c r="AA216" i="1"/>
  <c r="AA41" i="1"/>
  <c r="N139" i="1"/>
  <c r="N152" i="1"/>
  <c r="N148" i="1"/>
  <c r="AB147" i="1"/>
  <c r="Z146" i="1"/>
  <c r="M65" i="1"/>
  <c r="AB138" i="1"/>
  <c r="N141" i="1"/>
  <c r="N146" i="1"/>
  <c r="AA187" i="1"/>
  <c r="AB136" i="1"/>
  <c r="R30" i="1"/>
  <c r="M183" i="1"/>
  <c r="M196" i="1"/>
  <c r="M192" i="1"/>
  <c r="M211" i="1"/>
  <c r="M207" i="1"/>
  <c r="M203" i="1"/>
  <c r="G42" i="1"/>
  <c r="G216" i="1" s="1"/>
  <c r="L43" i="1"/>
  <c r="V187" i="1"/>
  <c r="Z193" i="1"/>
  <c r="V200" i="1"/>
  <c r="AA26" i="1"/>
  <c r="AA200" i="1" s="1"/>
  <c r="AB31" i="1"/>
  <c r="AB205" i="1" s="1"/>
  <c r="N67" i="1"/>
  <c r="N65" i="1" s="1"/>
  <c r="M199" i="1"/>
  <c r="N111" i="1"/>
  <c r="W70" i="1"/>
  <c r="AB90" i="1"/>
  <c r="I125" i="1"/>
  <c r="N140" i="1"/>
  <c r="N151" i="1"/>
  <c r="N149" i="1"/>
  <c r="N147" i="1"/>
  <c r="N145" i="1"/>
  <c r="AB129" i="1"/>
  <c r="AA157" i="1"/>
  <c r="AB159" i="1"/>
  <c r="AB172" i="1"/>
  <c r="AB167" i="1"/>
  <c r="T48" i="1"/>
  <c r="T58" i="1" s="1"/>
  <c r="L211" i="1"/>
  <c r="M42" i="1"/>
  <c r="M216" i="1" s="1"/>
  <c r="J106" i="1"/>
  <c r="J116" i="1" s="1"/>
  <c r="N71" i="1"/>
  <c r="N70" i="1" s="1"/>
  <c r="Z13" i="1"/>
  <c r="AB13" i="1" s="1"/>
  <c r="Z70" i="1"/>
  <c r="AB70" i="1" s="1"/>
  <c r="Z196" i="1"/>
  <c r="N82" i="1"/>
  <c r="AA230" i="1"/>
  <c r="N75" i="1"/>
  <c r="N171" i="1"/>
  <c r="R202" i="1"/>
  <c r="E213" i="1"/>
  <c r="V30" i="1"/>
  <c r="AB42" i="1"/>
  <c r="I79" i="1"/>
  <c r="L79" i="1"/>
  <c r="N79" i="1" s="1"/>
  <c r="H97" i="1"/>
  <c r="M98" i="1"/>
  <c r="M97" i="1" s="1"/>
  <c r="G103" i="1"/>
  <c r="L104" i="1"/>
  <c r="L220" i="1" s="1"/>
  <c r="T106" i="1"/>
  <c r="W81" i="1"/>
  <c r="AA81" i="1"/>
  <c r="AA197" i="1" s="1"/>
  <c r="N156" i="1"/>
  <c r="N162" i="1"/>
  <c r="AB141" i="1"/>
  <c r="AB166" i="1"/>
  <c r="K48" i="1"/>
  <c r="K58" i="1" s="1"/>
  <c r="M14" i="1"/>
  <c r="M188" i="1" s="1"/>
  <c r="M57" i="1"/>
  <c r="M231" i="1" s="1"/>
  <c r="M124" i="1"/>
  <c r="N124" i="1" s="1"/>
  <c r="AA195" i="1"/>
  <c r="AA205" i="1"/>
  <c r="V226" i="1"/>
  <c r="AA52" i="1"/>
  <c r="AA226" i="1" s="1"/>
  <c r="N87" i="1"/>
  <c r="N8" i="1"/>
  <c r="M193" i="1"/>
  <c r="M208" i="1"/>
  <c r="M204" i="1"/>
  <c r="F216" i="1"/>
  <c r="F219" i="1"/>
  <c r="AB56" i="1"/>
  <c r="AB230" i="1" s="1"/>
  <c r="N68" i="1"/>
  <c r="M74" i="1"/>
  <c r="I94" i="1"/>
  <c r="M94" i="1"/>
  <c r="M210" i="1" s="1"/>
  <c r="H103" i="1"/>
  <c r="M104" i="1"/>
  <c r="AB71" i="1"/>
  <c r="AB79" i="1"/>
  <c r="AB100" i="1"/>
  <c r="AA99" i="1"/>
  <c r="N126" i="1"/>
  <c r="N184" i="1" s="1"/>
  <c r="H128" i="1"/>
  <c r="H186" i="1" s="1"/>
  <c r="M129" i="1"/>
  <c r="M128" i="1" s="1"/>
  <c r="N135" i="1"/>
  <c r="M143" i="1"/>
  <c r="N150" i="1"/>
  <c r="N172" i="1"/>
  <c r="N167" i="1"/>
  <c r="Z197" i="1"/>
  <c r="Z134" i="1"/>
  <c r="AB160" i="1"/>
  <c r="AB171" i="1"/>
  <c r="X106" i="1"/>
  <c r="X116" i="1" s="1"/>
  <c r="Z144" i="1"/>
  <c r="AB144" i="1" s="1"/>
  <c r="W144" i="1"/>
  <c r="J48" i="1"/>
  <c r="K219" i="1"/>
  <c r="K186" i="1"/>
  <c r="X215" i="1"/>
  <c r="N36" i="1"/>
  <c r="L210" i="1"/>
  <c r="N21" i="1"/>
  <c r="N195" i="1" s="1"/>
  <c r="N24" i="1"/>
  <c r="N20" i="1"/>
  <c r="M16" i="1"/>
  <c r="N17" i="1"/>
  <c r="N191" i="1" s="1"/>
  <c r="AB125" i="1"/>
  <c r="AA199" i="1"/>
  <c r="AB83" i="1"/>
  <c r="AA185" i="1"/>
  <c r="AB69" i="1"/>
  <c r="Z55" i="1"/>
  <c r="AB55" i="1" s="1"/>
  <c r="AB229" i="1" s="1"/>
  <c r="AB51" i="1"/>
  <c r="AB225" i="1" s="1"/>
  <c r="Z225" i="1"/>
  <c r="AB53" i="1"/>
  <c r="AB227" i="1" s="1"/>
  <c r="Z52" i="1"/>
  <c r="X48" i="1"/>
  <c r="X58" i="1" s="1"/>
  <c r="AB43" i="1"/>
  <c r="Z217" i="1"/>
  <c r="AB33" i="1"/>
  <c r="AA32" i="1"/>
  <c r="Z32" i="1"/>
  <c r="Z30" i="1" s="1"/>
  <c r="AB28" i="1"/>
  <c r="S192" i="1"/>
  <c r="AB22" i="1"/>
  <c r="AB16" i="1"/>
  <c r="AB190" i="1" s="1"/>
  <c r="Z190" i="1"/>
  <c r="AB11" i="1"/>
  <c r="Z12" i="1"/>
  <c r="L125" i="1"/>
  <c r="N125" i="1" s="1"/>
  <c r="N114" i="1"/>
  <c r="N93" i="1"/>
  <c r="J58" i="1"/>
  <c r="J232" i="1" s="1"/>
  <c r="N56" i="1"/>
  <c r="M230" i="1"/>
  <c r="L57" i="1"/>
  <c r="L231" i="1" s="1"/>
  <c r="L230" i="1"/>
  <c r="L229" i="1"/>
  <c r="L42" i="1"/>
  <c r="L216" i="1" s="1"/>
  <c r="L40" i="1"/>
  <c r="M27" i="1"/>
  <c r="N31" i="1"/>
  <c r="M206" i="1"/>
  <c r="N30" i="1"/>
  <c r="N32" i="1"/>
  <c r="N206" i="1" s="1"/>
  <c r="L203" i="1"/>
  <c r="N29" i="1"/>
  <c r="N203" i="1" s="1"/>
  <c r="N33" i="1"/>
  <c r="L207" i="1"/>
  <c r="L206" i="1"/>
  <c r="L196" i="1"/>
  <c r="N22" i="1"/>
  <c r="L192" i="1"/>
  <c r="N18" i="1"/>
  <c r="L13" i="1"/>
  <c r="Z226" i="1"/>
  <c r="Z230" i="1"/>
  <c r="Z216" i="1"/>
  <c r="Z41" i="1"/>
  <c r="AB9" i="1"/>
  <c r="AB25" i="1"/>
  <c r="AB19" i="1"/>
  <c r="Z18" i="1"/>
  <c r="AA18" i="1"/>
  <c r="Z195" i="1"/>
  <c r="AA193" i="1"/>
  <c r="AA194" i="1"/>
  <c r="AB20" i="1"/>
  <c r="X192" i="1"/>
  <c r="Y192" i="1"/>
  <c r="Z185" i="1"/>
  <c r="AA183" i="1"/>
  <c r="AB7" i="1"/>
  <c r="AB123" i="1"/>
  <c r="AB127" i="1"/>
  <c r="AB67" i="1"/>
  <c r="Z183" i="1"/>
  <c r="Z181" i="1"/>
  <c r="AB65" i="1"/>
  <c r="L27" i="1"/>
  <c r="M7" i="1"/>
  <c r="N9" i="1"/>
  <c r="N183" i="1" s="1"/>
  <c r="L7" i="1"/>
  <c r="AA227" i="1"/>
  <c r="AB168" i="1"/>
  <c r="Z207" i="1"/>
  <c r="AA134" i="1"/>
  <c r="AB137" i="1"/>
  <c r="Z218" i="1"/>
  <c r="AB99" i="1"/>
  <c r="Z99" i="1"/>
  <c r="AB91" i="1"/>
  <c r="Z205" i="1"/>
  <c r="Z88" i="1"/>
  <c r="Z199" i="1"/>
  <c r="Z194" i="1"/>
  <c r="AA196" i="1"/>
  <c r="Z76" i="1"/>
  <c r="AA181" i="1"/>
  <c r="AB44" i="1"/>
  <c r="L225" i="1"/>
  <c r="M227" i="1"/>
  <c r="L208" i="1"/>
  <c r="L143" i="1"/>
  <c r="N199" i="1"/>
  <c r="L193" i="1"/>
  <c r="M195" i="1"/>
  <c r="L132" i="1"/>
  <c r="N227" i="1"/>
  <c r="M229" i="1"/>
  <c r="L97" i="1"/>
  <c r="K213" i="1"/>
  <c r="M209" i="1"/>
  <c r="L204" i="1"/>
  <c r="N92" i="1"/>
  <c r="L85" i="1"/>
  <c r="L197" i="1"/>
  <c r="N77" i="1"/>
  <c r="M198" i="1"/>
  <c r="K190" i="1"/>
  <c r="L183" i="1"/>
  <c r="L65" i="1"/>
  <c r="L182" i="1"/>
  <c r="K181" i="1"/>
  <c r="L227" i="1"/>
  <c r="L226" i="1"/>
  <c r="L39" i="1"/>
  <c r="M205" i="1"/>
  <c r="L209" i="1"/>
  <c r="L205" i="1"/>
  <c r="M194" i="1"/>
  <c r="L198" i="1"/>
  <c r="L194" i="1"/>
  <c r="N23" i="1"/>
  <c r="N19" i="1"/>
  <c r="L191" i="1"/>
  <c r="L16" i="1"/>
  <c r="L12" i="1"/>
  <c r="L184" i="1"/>
  <c r="S215" i="1"/>
  <c r="W7" i="1"/>
  <c r="W16" i="1"/>
  <c r="I46" i="1"/>
  <c r="I45" i="1" s="1"/>
  <c r="V225" i="1"/>
  <c r="V185" i="1"/>
  <c r="W19" i="1"/>
  <c r="H65" i="1"/>
  <c r="I113" i="1"/>
  <c r="W69" i="1"/>
  <c r="I18" i="1"/>
  <c r="V190" i="1"/>
  <c r="V18" i="1"/>
  <c r="W21" i="1"/>
  <c r="W31" i="1"/>
  <c r="W102" i="1"/>
  <c r="W91" i="1"/>
  <c r="H202" i="1"/>
  <c r="I95" i="1"/>
  <c r="V88" i="1"/>
  <c r="I124" i="1"/>
  <c r="I156" i="1"/>
  <c r="I162" i="1"/>
  <c r="I169" i="1"/>
  <c r="W125" i="1"/>
  <c r="W128" i="1"/>
  <c r="W132" i="1"/>
  <c r="I53" i="1"/>
  <c r="I109" i="1"/>
  <c r="W100" i="1"/>
  <c r="V99" i="1"/>
  <c r="U18" i="1"/>
  <c r="I30" i="1"/>
  <c r="H214" i="1"/>
  <c r="H187" i="1"/>
  <c r="V202" i="1"/>
  <c r="V216" i="1"/>
  <c r="U230" i="1"/>
  <c r="I67" i="1"/>
  <c r="F106" i="1"/>
  <c r="F116" i="1" s="1"/>
  <c r="W171" i="1"/>
  <c r="G7" i="1"/>
  <c r="G205" i="1"/>
  <c r="W172" i="1"/>
  <c r="H208" i="1"/>
  <c r="H217" i="1"/>
  <c r="V181" i="1"/>
  <c r="V195" i="1"/>
  <c r="V207" i="1"/>
  <c r="I152" i="1"/>
  <c r="I150" i="1"/>
  <c r="W139" i="1"/>
  <c r="I37" i="1"/>
  <c r="I34" i="1"/>
  <c r="I149" i="1"/>
  <c r="P106" i="1"/>
  <c r="P116" i="1" s="1"/>
  <c r="E48" i="1"/>
  <c r="E58" i="1" s="1"/>
  <c r="H191" i="1"/>
  <c r="G196" i="1"/>
  <c r="G211" i="1"/>
  <c r="U197" i="1"/>
  <c r="I80" i="1"/>
  <c r="I93" i="1"/>
  <c r="I87" i="1"/>
  <c r="I147" i="1"/>
  <c r="I171" i="1"/>
  <c r="W129" i="1"/>
  <c r="W136" i="1"/>
  <c r="S164" i="1"/>
  <c r="W147" i="1"/>
  <c r="W169" i="1"/>
  <c r="W167" i="1"/>
  <c r="G227" i="1"/>
  <c r="E106" i="1"/>
  <c r="E116" i="1" s="1"/>
  <c r="I76" i="1"/>
  <c r="H85" i="1"/>
  <c r="I141" i="1"/>
  <c r="I139" i="1"/>
  <c r="R88" i="1"/>
  <c r="I10" i="1"/>
  <c r="G195" i="1"/>
  <c r="I19" i="1"/>
  <c r="H203" i="1"/>
  <c r="E216" i="1"/>
  <c r="V183" i="1"/>
  <c r="W13" i="1"/>
  <c r="W42" i="1"/>
  <c r="V41" i="1"/>
  <c r="W56" i="1"/>
  <c r="G65" i="1"/>
  <c r="S106" i="1"/>
  <c r="I133" i="1"/>
  <c r="I140" i="1"/>
  <c r="I148" i="1"/>
  <c r="V230" i="1"/>
  <c r="I24" i="1"/>
  <c r="H16" i="1"/>
  <c r="H230" i="1"/>
  <c r="S48" i="1"/>
  <c r="S58" i="1" s="1"/>
  <c r="W20" i="1"/>
  <c r="W78" i="1"/>
  <c r="W138" i="1"/>
  <c r="I57" i="1"/>
  <c r="I231" i="1" s="1"/>
  <c r="D209" i="1"/>
  <c r="D205" i="1"/>
  <c r="B186" i="1"/>
  <c r="B106" i="1"/>
  <c r="H182" i="1"/>
  <c r="H184" i="1"/>
  <c r="F186" i="1"/>
  <c r="H199" i="1"/>
  <c r="H197" i="1"/>
  <c r="I21" i="1"/>
  <c r="H211" i="1"/>
  <c r="H204" i="1"/>
  <c r="H226" i="1"/>
  <c r="F190" i="1"/>
  <c r="V193" i="1"/>
  <c r="V205" i="1"/>
  <c r="W55" i="1"/>
  <c r="W53" i="1"/>
  <c r="U225" i="1"/>
  <c r="I75" i="1"/>
  <c r="W83" i="1"/>
  <c r="I137" i="1"/>
  <c r="I144" i="1"/>
  <c r="I159" i="1"/>
  <c r="I166" i="1"/>
  <c r="I167" i="1"/>
  <c r="W159" i="1"/>
  <c r="H50" i="1"/>
  <c r="M50" i="1" s="1"/>
  <c r="M224" i="1" s="1"/>
  <c r="I51" i="1"/>
  <c r="I134" i="1"/>
  <c r="I172" i="1"/>
  <c r="C106" i="1"/>
  <c r="C116" i="1" s="1"/>
  <c r="Q215" i="1"/>
  <c r="R157" i="1"/>
  <c r="G199" i="1"/>
  <c r="H193" i="1"/>
  <c r="G192" i="1"/>
  <c r="G209" i="1"/>
  <c r="H207" i="1"/>
  <c r="H42" i="1"/>
  <c r="H216" i="1" s="1"/>
  <c r="H220" i="1"/>
  <c r="I52" i="1"/>
  <c r="W9" i="1"/>
  <c r="W33" i="1"/>
  <c r="U217" i="1"/>
  <c r="W25" i="1"/>
  <c r="I91" i="1"/>
  <c r="I98" i="1"/>
  <c r="I97" i="1" s="1"/>
  <c r="F164" i="1"/>
  <c r="F174" i="1" s="1"/>
  <c r="F201" i="1"/>
  <c r="S165" i="1"/>
  <c r="T165" i="1" s="1"/>
  <c r="I33" i="1"/>
  <c r="G207" i="1"/>
  <c r="G27" i="1"/>
  <c r="G45" i="1"/>
  <c r="G74" i="1"/>
  <c r="I29" i="1"/>
  <c r="G214" i="1"/>
  <c r="I78" i="1"/>
  <c r="U134" i="1"/>
  <c r="R146" i="1"/>
  <c r="Q204" i="1"/>
  <c r="I8" i="1"/>
  <c r="H7" i="1"/>
  <c r="I22" i="1"/>
  <c r="H195" i="1"/>
  <c r="I35" i="1"/>
  <c r="H209" i="1"/>
  <c r="I32" i="1"/>
  <c r="G206" i="1"/>
  <c r="I56" i="1"/>
  <c r="W11" i="1"/>
  <c r="U185" i="1"/>
  <c r="U41" i="1"/>
  <c r="W44" i="1"/>
  <c r="V50" i="1"/>
  <c r="AA50" i="1" s="1"/>
  <c r="AA224" i="1" s="1"/>
  <c r="V229" i="1"/>
  <c r="R63" i="1"/>
  <c r="R179" i="1"/>
  <c r="U183" i="1"/>
  <c r="E186" i="1"/>
  <c r="I83" i="1"/>
  <c r="I90" i="1"/>
  <c r="I88" i="1"/>
  <c r="G97" i="1"/>
  <c r="G213" i="1" s="1"/>
  <c r="I104" i="1"/>
  <c r="I103" i="1" s="1"/>
  <c r="I219" i="1" s="1"/>
  <c r="W89" i="1"/>
  <c r="U207" i="1"/>
  <c r="V218" i="1"/>
  <c r="I13" i="1"/>
  <c r="I12" i="1" s="1"/>
  <c r="G187" i="1"/>
  <c r="I55" i="1"/>
  <c r="W65" i="1"/>
  <c r="V134" i="1"/>
  <c r="R99" i="1"/>
  <c r="D230" i="1"/>
  <c r="D207" i="1"/>
  <c r="I17" i="1"/>
  <c r="G16" i="1"/>
  <c r="I23" i="1"/>
  <c r="I20" i="1"/>
  <c r="I28" i="1"/>
  <c r="I36" i="1"/>
  <c r="I43" i="1"/>
  <c r="I42" i="1" s="1"/>
  <c r="I216" i="1" s="1"/>
  <c r="G217" i="1"/>
  <c r="W14" i="1"/>
  <c r="W26" i="1"/>
  <c r="W200" i="1" s="1"/>
  <c r="U200" i="1"/>
  <c r="U50" i="1"/>
  <c r="Z50" i="1" s="1"/>
  <c r="G203" i="1"/>
  <c r="H192" i="1"/>
  <c r="G85" i="1"/>
  <c r="I185" i="1"/>
  <c r="I145" i="1"/>
  <c r="D216" i="1"/>
  <c r="D210" i="1"/>
  <c r="B49" i="1"/>
  <c r="B223" i="1" s="1"/>
  <c r="I9" i="1"/>
  <c r="G183" i="1"/>
  <c r="I14" i="1"/>
  <c r="I188" i="1" s="1"/>
  <c r="G188" i="1"/>
  <c r="I25" i="1"/>
  <c r="I31" i="1"/>
  <c r="H27" i="1"/>
  <c r="H39" i="1"/>
  <c r="H213" i="1" s="1"/>
  <c r="I40" i="1"/>
  <c r="I39" i="1" s="1"/>
  <c r="H45" i="1"/>
  <c r="H219" i="1" s="1"/>
  <c r="G50" i="1"/>
  <c r="H229" i="1"/>
  <c r="G210" i="1"/>
  <c r="U190" i="1"/>
  <c r="H74" i="1"/>
  <c r="I86" i="1"/>
  <c r="F213" i="1"/>
  <c r="I108" i="1"/>
  <c r="W80" i="1"/>
  <c r="V76" i="1"/>
  <c r="W86" i="1"/>
  <c r="E164" i="1"/>
  <c r="E174" i="1" s="1"/>
  <c r="I153" i="1"/>
  <c r="W201" i="1"/>
  <c r="U201" i="1"/>
  <c r="W22" i="1"/>
  <c r="W32" i="1"/>
  <c r="W52" i="1"/>
  <c r="I66" i="1"/>
  <c r="H183" i="1"/>
  <c r="H198" i="1"/>
  <c r="H210" i="1"/>
  <c r="E219" i="1"/>
  <c r="G229" i="1"/>
  <c r="W71" i="1"/>
  <c r="T204" i="1"/>
  <c r="W101" i="1"/>
  <c r="G132" i="1"/>
  <c r="I151" i="1"/>
  <c r="I146" i="1"/>
  <c r="V197" i="1"/>
  <c r="V146" i="1"/>
  <c r="W160" i="1"/>
  <c r="W168" i="1"/>
  <c r="F48" i="1"/>
  <c r="W12" i="1"/>
  <c r="W28" i="1"/>
  <c r="W43" i="1"/>
  <c r="W51" i="1"/>
  <c r="G225" i="1"/>
  <c r="U206" i="1"/>
  <c r="V194" i="1"/>
  <c r="I82" i="1"/>
  <c r="H196" i="1"/>
  <c r="E190" i="1"/>
  <c r="I92" i="1"/>
  <c r="I89" i="1"/>
  <c r="E201" i="1"/>
  <c r="I114" i="1"/>
  <c r="I111" i="1"/>
  <c r="H225" i="1"/>
  <c r="W67" i="1"/>
  <c r="W72" i="1"/>
  <c r="W77" i="1"/>
  <c r="W79" i="1"/>
  <c r="I126" i="1"/>
  <c r="I129" i="1"/>
  <c r="I128" i="1" s="1"/>
  <c r="I138" i="1"/>
  <c r="I136" i="1"/>
  <c r="H205" i="1"/>
  <c r="I168" i="1"/>
  <c r="W123" i="1"/>
  <c r="W127" i="1"/>
  <c r="W135" i="1"/>
  <c r="W137" i="1"/>
  <c r="W141" i="1"/>
  <c r="W148" i="1"/>
  <c r="W158" i="1"/>
  <c r="V157" i="1"/>
  <c r="W166" i="1"/>
  <c r="G230" i="1"/>
  <c r="E181" i="1"/>
  <c r="V227" i="1"/>
  <c r="U227" i="1"/>
  <c r="U157" i="1"/>
  <c r="T215" i="1"/>
  <c r="T164" i="1"/>
  <c r="R207" i="1"/>
  <c r="W149" i="1"/>
  <c r="V206" i="1"/>
  <c r="U146" i="1"/>
  <c r="S204" i="1"/>
  <c r="T192" i="1"/>
  <c r="U196" i="1"/>
  <c r="U195" i="1"/>
  <c r="U193" i="1"/>
  <c r="G226" i="1"/>
  <c r="G220" i="1"/>
  <c r="H143" i="1"/>
  <c r="H206" i="1"/>
  <c r="G202" i="1"/>
  <c r="G143" i="1"/>
  <c r="G193" i="1"/>
  <c r="H194" i="1"/>
  <c r="H132" i="1"/>
  <c r="I135" i="1"/>
  <c r="G197" i="1"/>
  <c r="G128" i="1"/>
  <c r="G186" i="1" s="1"/>
  <c r="G184" i="1"/>
  <c r="G185" i="1"/>
  <c r="G123" i="1"/>
  <c r="F181" i="1"/>
  <c r="U218" i="1"/>
  <c r="V217" i="1"/>
  <c r="U216" i="1"/>
  <c r="U99" i="1"/>
  <c r="W90" i="1"/>
  <c r="U205" i="1"/>
  <c r="U88" i="1"/>
  <c r="P204" i="1"/>
  <c r="U202" i="1"/>
  <c r="U199" i="1"/>
  <c r="U194" i="1"/>
  <c r="V196" i="1"/>
  <c r="U76" i="1"/>
  <c r="U181" i="1"/>
  <c r="H227" i="1"/>
  <c r="I110" i="1"/>
  <c r="G208" i="1"/>
  <c r="G204" i="1"/>
  <c r="G198" i="1"/>
  <c r="G194" i="1"/>
  <c r="I81" i="1"/>
  <c r="I77" i="1"/>
  <c r="G191" i="1"/>
  <c r="I68" i="1"/>
  <c r="G182" i="1"/>
  <c r="D183" i="1"/>
  <c r="D7" i="1"/>
  <c r="R188" i="1"/>
  <c r="S188" i="1" s="1"/>
  <c r="D197" i="1"/>
  <c r="D202" i="1"/>
  <c r="D208" i="1"/>
  <c r="D203" i="1"/>
  <c r="D191" i="1"/>
  <c r="R199" i="1"/>
  <c r="C213" i="1"/>
  <c r="D65" i="1"/>
  <c r="B201" i="1"/>
  <c r="C49" i="1"/>
  <c r="C223" i="1" s="1"/>
  <c r="D217" i="1"/>
  <c r="R186" i="1"/>
  <c r="C201" i="1"/>
  <c r="R218" i="1"/>
  <c r="R187" i="1"/>
  <c r="Q224" i="1"/>
  <c r="R18" i="1"/>
  <c r="D225" i="1"/>
  <c r="Q164" i="1"/>
  <c r="Q174" i="1" s="1"/>
  <c r="R205" i="1"/>
  <c r="B190" i="1"/>
  <c r="D206" i="1"/>
  <c r="R181" i="1"/>
  <c r="R185" i="1"/>
  <c r="R206" i="1"/>
  <c r="R41" i="1"/>
  <c r="R190" i="1"/>
  <c r="D193" i="1"/>
  <c r="Q48" i="1"/>
  <c r="P223" i="1"/>
  <c r="Q106" i="1"/>
  <c r="Q116" i="1" s="1"/>
  <c r="C219" i="1"/>
  <c r="B213" i="1"/>
  <c r="D211" i="1"/>
  <c r="C190" i="1"/>
  <c r="D192" i="1"/>
  <c r="R194" i="1"/>
  <c r="D213" i="1"/>
  <c r="C216" i="1"/>
  <c r="D16" i="1"/>
  <c r="B216" i="1"/>
  <c r="C186" i="1"/>
  <c r="D143" i="1"/>
  <c r="D182" i="1"/>
  <c r="D184" i="1"/>
  <c r="B48" i="1"/>
  <c r="C164" i="1"/>
  <c r="C174" i="1" s="1"/>
  <c r="R217" i="1"/>
  <c r="R76" i="1"/>
  <c r="B219" i="1"/>
  <c r="R183" i="1"/>
  <c r="D27" i="1"/>
  <c r="R226" i="1"/>
  <c r="P192" i="1"/>
  <c r="D186" i="1"/>
  <c r="D204" i="1"/>
  <c r="P215" i="1"/>
  <c r="D194" i="1"/>
  <c r="D187" i="1"/>
  <c r="P164" i="1"/>
  <c r="P174" i="1" s="1"/>
  <c r="B164" i="1"/>
  <c r="B174" i="1" s="1"/>
  <c r="D199" i="1"/>
  <c r="D195" i="1"/>
  <c r="D132" i="1"/>
  <c r="D123" i="1"/>
  <c r="D198" i="1"/>
  <c r="R216" i="1"/>
  <c r="R195" i="1"/>
  <c r="D214" i="1"/>
  <c r="D196" i="1"/>
  <c r="R193" i="1"/>
  <c r="R50" i="1"/>
  <c r="R223" i="1" s="1"/>
  <c r="Q192" i="1"/>
  <c r="D219" i="1"/>
  <c r="D85" i="1"/>
  <c r="C48" i="1"/>
  <c r="R225" i="1"/>
  <c r="C181" i="1"/>
  <c r="B181" i="1"/>
  <c r="P48" i="1"/>
  <c r="P222" i="1" s="1"/>
  <c r="D220" i="1"/>
  <c r="L123" i="1" l="1"/>
  <c r="N229" i="1"/>
  <c r="N205" i="1"/>
  <c r="AB76" i="1"/>
  <c r="N7" i="1"/>
  <c r="N181" i="1" s="1"/>
  <c r="AB195" i="1"/>
  <c r="G219" i="1"/>
  <c r="W187" i="1"/>
  <c r="N197" i="1"/>
  <c r="W190" i="1"/>
  <c r="N196" i="1"/>
  <c r="N230" i="1"/>
  <c r="L213" i="1"/>
  <c r="N123" i="1"/>
  <c r="AA164" i="1"/>
  <c r="Y222" i="1"/>
  <c r="AB193" i="1"/>
  <c r="N194" i="1"/>
  <c r="AB32" i="1"/>
  <c r="AB30" i="1" s="1"/>
  <c r="AB216" i="1"/>
  <c r="AB41" i="1"/>
  <c r="AB202" i="1"/>
  <c r="AB217" i="1"/>
  <c r="AB134" i="1"/>
  <c r="M123" i="1"/>
  <c r="M164" i="1" s="1"/>
  <c r="M174" i="1" s="1"/>
  <c r="N208" i="1"/>
  <c r="AB199" i="1"/>
  <c r="N207" i="1"/>
  <c r="Z187" i="1"/>
  <c r="Z202" i="1"/>
  <c r="M213" i="1"/>
  <c r="W197" i="1"/>
  <c r="I123" i="1"/>
  <c r="N57" i="1"/>
  <c r="N231" i="1" s="1"/>
  <c r="X222" i="1"/>
  <c r="J222" i="1"/>
  <c r="AB194" i="1"/>
  <c r="Z229" i="1"/>
  <c r="N225" i="1"/>
  <c r="N132" i="1"/>
  <c r="AA215" i="1"/>
  <c r="N209" i="1"/>
  <c r="N143" i="1"/>
  <c r="Z106" i="1"/>
  <c r="Z116" i="1" s="1"/>
  <c r="AB207" i="1"/>
  <c r="N192" i="1"/>
  <c r="AB196" i="1"/>
  <c r="N198" i="1"/>
  <c r="K232" i="1"/>
  <c r="L74" i="1"/>
  <c r="L190" i="1" s="1"/>
  <c r="N74" i="1"/>
  <c r="AB146" i="1"/>
  <c r="N202" i="1"/>
  <c r="N211" i="1"/>
  <c r="N98" i="1"/>
  <c r="N97" i="1" s="1"/>
  <c r="Z164" i="1"/>
  <c r="I183" i="1"/>
  <c r="N182" i="1"/>
  <c r="U204" i="1"/>
  <c r="AB50" i="1"/>
  <c r="AB224" i="1" s="1"/>
  <c r="L186" i="1"/>
  <c r="N193" i="1"/>
  <c r="K222" i="1"/>
  <c r="AA192" i="1"/>
  <c r="N204" i="1"/>
  <c r="AB52" i="1"/>
  <c r="AB226" i="1" s="1"/>
  <c r="N43" i="1"/>
  <c r="L217" i="1"/>
  <c r="M182" i="1"/>
  <c r="N129" i="1"/>
  <c r="N128" i="1" s="1"/>
  <c r="AB157" i="1"/>
  <c r="L195" i="1"/>
  <c r="M103" i="1"/>
  <c r="M219" i="1" s="1"/>
  <c r="M220" i="1"/>
  <c r="N104" i="1"/>
  <c r="L103" i="1"/>
  <c r="L219" i="1" s="1"/>
  <c r="G49" i="1"/>
  <c r="G223" i="1" s="1"/>
  <c r="L50" i="1"/>
  <c r="L49" i="1" s="1"/>
  <c r="L223" i="1" s="1"/>
  <c r="L164" i="1"/>
  <c r="L174" i="1" s="1"/>
  <c r="AA106" i="1"/>
  <c r="AA116" i="1" s="1"/>
  <c r="AB187" i="1"/>
  <c r="M190" i="1"/>
  <c r="AB26" i="1"/>
  <c r="AB200" i="1" s="1"/>
  <c r="N94" i="1"/>
  <c r="N85" i="1" s="1"/>
  <c r="M12" i="1"/>
  <c r="M186" i="1" s="1"/>
  <c r="M187" i="1"/>
  <c r="W186" i="1"/>
  <c r="M49" i="1"/>
  <c r="M223" i="1" s="1"/>
  <c r="Z49" i="1"/>
  <c r="AB88" i="1"/>
  <c r="AB218" i="1"/>
  <c r="M85" i="1"/>
  <c r="M201" i="1" s="1"/>
  <c r="AB81" i="1"/>
  <c r="AB197" i="1" s="1"/>
  <c r="AA49" i="1"/>
  <c r="N14" i="1"/>
  <c r="N188" i="1" s="1"/>
  <c r="M214" i="1"/>
  <c r="L201" i="1"/>
  <c r="Z224" i="1"/>
  <c r="Z215" i="1"/>
  <c r="Z204" i="1"/>
  <c r="Z206" i="1"/>
  <c r="W30" i="1"/>
  <c r="Z48" i="1"/>
  <c r="AA30" i="1"/>
  <c r="AA204" i="1" s="1"/>
  <c r="AA206" i="1"/>
  <c r="AB12" i="1"/>
  <c r="AB186" i="1" s="1"/>
  <c r="Z186" i="1"/>
  <c r="N40" i="1"/>
  <c r="L214" i="1"/>
  <c r="N27" i="1"/>
  <c r="L48" i="1"/>
  <c r="N13" i="1"/>
  <c r="L187" i="1"/>
  <c r="AB183" i="1"/>
  <c r="Z192" i="1"/>
  <c r="AB18" i="1"/>
  <c r="AB181" i="1"/>
  <c r="AB185" i="1"/>
  <c r="L181" i="1"/>
  <c r="N16" i="1"/>
  <c r="I227" i="1"/>
  <c r="W230" i="1"/>
  <c r="I65" i="1"/>
  <c r="H181" i="1"/>
  <c r="I205" i="1"/>
  <c r="I210" i="1"/>
  <c r="I208" i="1"/>
  <c r="W205" i="1"/>
  <c r="W146" i="1"/>
  <c r="S174" i="1"/>
  <c r="R164" i="1"/>
  <c r="R174" i="1" s="1"/>
  <c r="V192" i="1"/>
  <c r="G106" i="1"/>
  <c r="G116" i="1" s="1"/>
  <c r="W18" i="1"/>
  <c r="W225" i="1"/>
  <c r="W229" i="1"/>
  <c r="W88" i="1"/>
  <c r="R204" i="1"/>
  <c r="I132" i="1"/>
  <c r="W99" i="1"/>
  <c r="I191" i="1"/>
  <c r="I226" i="1"/>
  <c r="V204" i="1"/>
  <c r="W218" i="1"/>
  <c r="I230" i="1"/>
  <c r="I198" i="1"/>
  <c r="I211" i="1"/>
  <c r="I213" i="1"/>
  <c r="I206" i="1"/>
  <c r="I196" i="1"/>
  <c r="W183" i="1"/>
  <c r="S222" i="1"/>
  <c r="I192" i="1"/>
  <c r="V215" i="1"/>
  <c r="E232" i="1"/>
  <c r="H106" i="1"/>
  <c r="H116" i="1" s="1"/>
  <c r="W185" i="1"/>
  <c r="I195" i="1"/>
  <c r="I204" i="1"/>
  <c r="W157" i="1"/>
  <c r="I217" i="1"/>
  <c r="I186" i="1"/>
  <c r="W227" i="1"/>
  <c r="I184" i="1"/>
  <c r="I197" i="1"/>
  <c r="H164" i="1"/>
  <c r="H174" i="1" s="1"/>
  <c r="I194" i="1"/>
  <c r="W195" i="1"/>
  <c r="V164" i="1"/>
  <c r="I207" i="1"/>
  <c r="I225" i="1"/>
  <c r="W76" i="1"/>
  <c r="R215" i="1"/>
  <c r="E222" i="1"/>
  <c r="W181" i="1"/>
  <c r="W196" i="1"/>
  <c r="I199" i="1"/>
  <c r="I203" i="1"/>
  <c r="I229" i="1"/>
  <c r="V48" i="1"/>
  <c r="I143" i="1"/>
  <c r="W194" i="1"/>
  <c r="H224" i="1"/>
  <c r="H49" i="1"/>
  <c r="H223" i="1" s="1"/>
  <c r="U106" i="1"/>
  <c r="W206" i="1"/>
  <c r="W216" i="1"/>
  <c r="W193" i="1"/>
  <c r="W41" i="1"/>
  <c r="F222" i="1"/>
  <c r="H48" i="1"/>
  <c r="I209" i="1"/>
  <c r="I182" i="1"/>
  <c r="I27" i="1"/>
  <c r="B58" i="1"/>
  <c r="I74" i="1"/>
  <c r="G201" i="1"/>
  <c r="I214" i="1"/>
  <c r="I7" i="1"/>
  <c r="I187" i="1"/>
  <c r="W226" i="1"/>
  <c r="T223" i="1"/>
  <c r="T188" i="1"/>
  <c r="U188" i="1" s="1"/>
  <c r="G181" i="1"/>
  <c r="G164" i="1"/>
  <c r="G174" i="1" s="1"/>
  <c r="T174" i="1"/>
  <c r="I50" i="1"/>
  <c r="I49" i="1" s="1"/>
  <c r="G224" i="1"/>
  <c r="I16" i="1"/>
  <c r="U48" i="1"/>
  <c r="T222" i="1"/>
  <c r="I202" i="1"/>
  <c r="I220" i="1"/>
  <c r="W217" i="1"/>
  <c r="I85" i="1"/>
  <c r="W50" i="1"/>
  <c r="U49" i="1"/>
  <c r="U224" i="1"/>
  <c r="G48" i="1"/>
  <c r="H201" i="1"/>
  <c r="F58" i="1"/>
  <c r="F232" i="1" s="1"/>
  <c r="W134" i="1"/>
  <c r="W202" i="1"/>
  <c r="V49" i="1"/>
  <c r="V224" i="1"/>
  <c r="D106" i="1"/>
  <c r="D116" i="1" s="1"/>
  <c r="H190" i="1"/>
  <c r="G190" i="1"/>
  <c r="U165" i="1"/>
  <c r="V165" i="1" s="1"/>
  <c r="S223" i="1"/>
  <c r="U215" i="1"/>
  <c r="U164" i="1"/>
  <c r="W207" i="1"/>
  <c r="I193" i="1"/>
  <c r="V199" i="1"/>
  <c r="V106" i="1"/>
  <c r="S116" i="1"/>
  <c r="Q222" i="1"/>
  <c r="T116" i="1"/>
  <c r="U192" i="1"/>
  <c r="R48" i="1"/>
  <c r="R58" i="1" s="1"/>
  <c r="B116" i="1"/>
  <c r="R192" i="1"/>
  <c r="Q58" i="1"/>
  <c r="Q232" i="1" s="1"/>
  <c r="D181" i="1"/>
  <c r="B222" i="1"/>
  <c r="D201" i="1"/>
  <c r="D48" i="1"/>
  <c r="D164" i="1"/>
  <c r="D174" i="1" s="1"/>
  <c r="R106" i="1"/>
  <c r="R116" i="1" s="1"/>
  <c r="D190" i="1"/>
  <c r="P58" i="1"/>
  <c r="P232" i="1" s="1"/>
  <c r="R233" i="1" s="1"/>
  <c r="C222" i="1"/>
  <c r="C58" i="1"/>
  <c r="C232" i="1" s="1"/>
  <c r="D49" i="1"/>
  <c r="D224" i="1"/>
  <c r="R232" i="1" l="1"/>
  <c r="AB106" i="1"/>
  <c r="AB116" i="1" s="1"/>
  <c r="N164" i="1"/>
  <c r="N174" i="1" s="1"/>
  <c r="N190" i="1"/>
  <c r="AB49" i="1"/>
  <c r="AB48" i="1"/>
  <c r="AB206" i="1"/>
  <c r="AB204" i="1"/>
  <c r="W204" i="1"/>
  <c r="S232" i="1"/>
  <c r="M181" i="1"/>
  <c r="I181" i="1"/>
  <c r="Z58" i="1"/>
  <c r="Z60" i="1" s="1"/>
  <c r="M48" i="1"/>
  <c r="M58" i="1" s="1"/>
  <c r="AB164" i="1"/>
  <c r="N42" i="1"/>
  <c r="N216" i="1" s="1"/>
  <c r="N217" i="1"/>
  <c r="AB215" i="1"/>
  <c r="M106" i="1"/>
  <c r="M116" i="1" s="1"/>
  <c r="N210" i="1"/>
  <c r="N201" i="1"/>
  <c r="N103" i="1"/>
  <c r="N219" i="1" s="1"/>
  <c r="N220" i="1"/>
  <c r="L106" i="1"/>
  <c r="L116" i="1" s="1"/>
  <c r="N50" i="1"/>
  <c r="L224" i="1"/>
  <c r="Z222" i="1"/>
  <c r="AA48" i="1"/>
  <c r="AA58" i="1" s="1"/>
  <c r="N39" i="1"/>
  <c r="N213" i="1" s="1"/>
  <c r="N214" i="1"/>
  <c r="L58" i="1"/>
  <c r="N12" i="1"/>
  <c r="N187" i="1"/>
  <c r="AB192" i="1"/>
  <c r="W164" i="1"/>
  <c r="W215" i="1"/>
  <c r="I164" i="1"/>
  <c r="I174" i="1" s="1"/>
  <c r="T232" i="1"/>
  <c r="I106" i="1"/>
  <c r="I116" i="1" s="1"/>
  <c r="V58" i="1"/>
  <c r="I190" i="1"/>
  <c r="W48" i="1"/>
  <c r="H222" i="1"/>
  <c r="H58" i="1"/>
  <c r="H232" i="1" s="1"/>
  <c r="B232" i="1"/>
  <c r="I201" i="1"/>
  <c r="V223" i="1"/>
  <c r="V174" i="1"/>
  <c r="G222" i="1"/>
  <c r="G58" i="1"/>
  <c r="G232" i="1" s="1"/>
  <c r="W224" i="1"/>
  <c r="W49" i="1"/>
  <c r="V188" i="1"/>
  <c r="W165" i="1"/>
  <c r="X165" i="1" s="1"/>
  <c r="I48" i="1"/>
  <c r="U174" i="1"/>
  <c r="W192" i="1"/>
  <c r="U223" i="1"/>
  <c r="U58" i="1"/>
  <c r="I223" i="1"/>
  <c r="I224" i="1"/>
  <c r="W199" i="1"/>
  <c r="W106" i="1"/>
  <c r="V222" i="1"/>
  <c r="V116" i="1"/>
  <c r="U222" i="1"/>
  <c r="U116" i="1"/>
  <c r="R222" i="1"/>
  <c r="D222" i="1"/>
  <c r="D223" i="1"/>
  <c r="D58" i="1"/>
  <c r="D232" i="1" s="1"/>
  <c r="R234" i="1" l="1"/>
  <c r="AB58" i="1"/>
  <c r="L232" i="1"/>
  <c r="AB222" i="1"/>
  <c r="AA222" i="1"/>
  <c r="M232" i="1"/>
  <c r="L222" i="1"/>
  <c r="X174" i="1"/>
  <c r="X232" i="1" s="1"/>
  <c r="X223" i="1"/>
  <c r="N224" i="1"/>
  <c r="N49" i="1"/>
  <c r="N223" i="1" s="1"/>
  <c r="W188" i="1"/>
  <c r="X188" i="1" s="1"/>
  <c r="Y165" i="1"/>
  <c r="M222" i="1"/>
  <c r="N106" i="1"/>
  <c r="N116" i="1" s="1"/>
  <c r="N186" i="1"/>
  <c r="N48" i="1"/>
  <c r="W58" i="1"/>
  <c r="U232" i="1"/>
  <c r="V232" i="1"/>
  <c r="W223" i="1"/>
  <c r="W174" i="1"/>
  <c r="I222" i="1"/>
  <c r="I58" i="1"/>
  <c r="I232" i="1" s="1"/>
  <c r="W222" i="1"/>
  <c r="W116" i="1"/>
  <c r="Y188" i="1" l="1"/>
  <c r="Z188" i="1"/>
  <c r="Y174" i="1"/>
  <c r="Y232" i="1" s="1"/>
  <c r="Y223" i="1"/>
  <c r="Z165" i="1"/>
  <c r="AA165" i="1" s="1"/>
  <c r="N222" i="1"/>
  <c r="N58" i="1"/>
  <c r="N232" i="1" s="1"/>
  <c r="W232" i="1"/>
  <c r="AA223" i="1" l="1"/>
  <c r="AA174" i="1"/>
  <c r="AA232" i="1" s="1"/>
  <c r="AB165" i="1"/>
  <c r="Z174" i="1"/>
  <c r="Z232" i="1" s="1"/>
  <c r="Z223" i="1"/>
  <c r="AA188" i="1"/>
  <c r="AB188" i="1" s="1"/>
  <c r="AB174" i="1" l="1"/>
  <c r="AB232" i="1" s="1"/>
  <c r="AB223" i="1"/>
</calcChain>
</file>

<file path=xl/sharedStrings.xml><?xml version="1.0" encoding="utf-8"?>
<sst xmlns="http://schemas.openxmlformats.org/spreadsheetml/2006/main" count="430" uniqueCount="107">
  <si>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</si>
  <si>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</si>
  <si>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</si>
  <si>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</si>
  <si>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</si>
  <si>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</si>
  <si>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</si>
  <si>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</si>
  <si>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</si>
  <si>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</si>
  <si>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</si>
  <si>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</si>
  <si>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</si>
  <si>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</si>
  <si>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</si>
  <si>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</si>
  <si>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</si>
  <si>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</si>
  <si>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</si>
  <si>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</si>
  <si>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</si>
  <si>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</si>
  <si>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</si>
  <si>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</si>
  <si>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</si>
  <si>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</si>
  <si>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</si>
  <si>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</si>
  <si>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</si>
  <si>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</si>
  <si>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</si>
  <si>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</si>
  <si>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</si>
  <si>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</si>
  <si>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</si>
  <si>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</si>
  <si>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</si>
  <si>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</si>
  <si>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</si>
  <si>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</si>
  <si>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</si>
  <si>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</si>
  <si>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</si>
  <si>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</si>
  <si>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</si>
  <si>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</si>
  <si>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</si>
  <si>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</si>
  <si>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</si>
  <si>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</si>
  <si>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</si>
  <si>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</si>
  <si>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</si>
  <si>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</si>
  <si>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</si>
  <si>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</si>
  <si>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</si>
  <si>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</si>
  <si>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</si>
  <si>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</si>
  <si>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</si>
  <si>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</si>
  <si>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</si>
  <si>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</si>
  <si>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</si>
  <si>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</si>
  <si>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</si>
  <si>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</si>
  <si>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</si>
  <si>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</si>
  <si>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</si>
  <si>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</si>
  <si>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 xml:space="preserve">    ebből: értékesített tárgyi eszköz áfa befizetés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</si>
  <si>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</si>
  <si>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</si>
  <si>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</si>
  <si>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</si>
  <si>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</si>
  <si>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</si>
  <si>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 xml:space="preserve">              beruházás, felújítás fizetendő fordított adója</t>
  </si>
  <si>
    <t>Első lakáshoz jutók támogatása</t>
  </si>
  <si>
    <t>Működési célú visszatérítendő támogatások, kölcsönök nyújtása áht-n kívülre</t>
  </si>
  <si>
    <t>Javasolt módosítás</t>
  </si>
  <si>
    <t>2024. évi módosított bevételek ÖNKORMÁNYZAT</t>
  </si>
  <si>
    <t>2024. évi módosított bevételek                            GAZDASÁGI SZERVEZETTEL NEM RENDELKEZŐ INTÉZMÉNYEK</t>
  </si>
  <si>
    <t>2024. évi módosított bevételek                            GAZDASÁGI SZERVEZETTEL RENDELKEZŐ INTÉZMÉNYEK</t>
  </si>
  <si>
    <t>2024. évi módosított bevételek                         KOMÁROM VÁROS ÖSSZSEN</t>
  </si>
  <si>
    <t>Államháztartáson belüli megelőlegezések</t>
  </si>
  <si>
    <t>5/2024.(VI.26.) önk.rendelet mód. ei.</t>
  </si>
  <si>
    <t>../2024.(X…..) önk.rendelet mód. ei.</t>
  </si>
  <si>
    <t>Komárom Város Önkormányzata és az általa irányított költségvetési szervek 2025. évi tervezett bevételei és kiadásai</t>
  </si>
  <si>
    <t>2025. évi tervezett bevételek ÖNKORMÁNYZAT</t>
  </si>
  <si>
    <t>2025. évi tervezett bevételek                            GAZDASÁGI SZERVEZETTEL NEM RENDELKEZŐ INTÉZMÉNYEK</t>
  </si>
  <si>
    <t>2025. évi módosított bevételek                            GAZDASÁGI SZERVEZETTEL NEM RENDELKEZŐ INTÉZMÉNYEK</t>
  </si>
  <si>
    <t>2025. évi tervezett bevételek GAZDASÁGI SZERVEZETTEL RENDELKEZŐ INTÉZMÉNYEK</t>
  </si>
  <si>
    <t>2025. évi módosított bevételek                            GAZDASÁGI SZERVEZETTEL  RENDELKEZŐ INTÉZMÉNYEK</t>
  </si>
  <si>
    <t>2025. évi tervezett bevételek KOMÁROM VÁROS ÖSSZESEN</t>
  </si>
  <si>
    <t>2025. évi módosított bevételek                         KOMÁROM VÁROS ÖSSZSEN</t>
  </si>
  <si>
    <t>2025. évi tervezett kiadások ÖNKORMÁNYZAT</t>
  </si>
  <si>
    <t>2025. évi módosított bevételek ÖNKORMÁNYZAT</t>
  </si>
  <si>
    <t>2025. évi tervezett kiadások                            GAZDASÁGI SZERVEZETTEL NEM RENDELKEZŐ INTÉZMÉNYEK</t>
  </si>
  <si>
    <t>2025. évi tervezett KIADÁSOK GAZDASÁGI SZERVEZETTEL RENDELKEZŐ INTÉZMÉNYEK</t>
  </si>
  <si>
    <t>2025. évi módosított bevételek                            GAZDASÁGI SZERVEZETTEL RENDELKEZŐ INTÉZMÉNYEK</t>
  </si>
  <si>
    <t>2025. évi tervezett kiadások KOMÁROM VÁROS ÖSSZESEN</t>
  </si>
  <si>
    <t xml:space="preserve">          MBH hitel felvétel H4</t>
  </si>
  <si>
    <t>Pályázati támogatások visszafizetése (ÁHT-n belülre)</t>
  </si>
  <si>
    <t>1/2025.(II.12.)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</si>
</sst>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5" fillId="0" borderId="3" xfId="0" applyFont="1" applyBorder="1"/>
    <xf numFmtId="3" fontId="5" fillId="0" borderId="1" xfId="0" applyNumberFormat="1" applyFont="1" applyBorder="1"/>
    <xf numFmtId="0" fontId="0" fillId="0" borderId="12" xfId="0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1" xfId="0" applyNumberFormat="1" applyFon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3" borderId="1" xfId="0" applyNumberFormat="1" applyFont="1" applyFill="1" applyBorder="1"/>
    <xf numFmtId="3" fontId="4" fillId="3" borderId="0" xfId="0" applyNumberFormat="1" applyFont="1" applyFill="1"/>
    <xf numFmtId="3" fontId="4" fillId="0" borderId="6" xfId="0" applyNumberFormat="1" applyFont="1" applyBorder="1"/>
    <xf numFmtId="3" fontId="7" fillId="0" borderId="1" xfId="0" applyNumberFormat="1" applyFont="1" applyBorder="1"/>
    <xf numFmtId="0" fontId="2" fillId="0" borderId="13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1" fillId="0" borderId="0" xfId="0" applyNumberFormat="1" applyFont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4" fillId="3" borderId="3" xfId="0" applyNumberFormat="1" applyFont="1" applyFill="1" applyBorder="1"/>
    <xf numFmtId="3" fontId="2" fillId="0" borderId="13" xfId="0" applyNumberFormat="1" applyFont="1" applyBorder="1" applyAlignment="1">
      <alignment vertical="center" wrapText="1"/>
    </xf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9" xfId="0" applyFont="1" applyBorder="1"/>
    <xf numFmtId="0" fontId="1" fillId="3" borderId="0" xfId="0" applyFont="1" applyFill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6" fillId="0" borderId="10" xfId="0" applyNumberFormat="1" applyFont="1" applyBorder="1"/>
    <xf numFmtId="49" fontId="8" fillId="0" borderId="1" xfId="0" applyNumberFormat="1" applyFont="1" applyBorder="1"/>
    <xf numFmtId="49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3" fontId="9" fillId="0" borderId="14" xfId="0" applyNumberFormat="1" applyFont="1" applyBorder="1"/>
    <xf numFmtId="3" fontId="2" fillId="0" borderId="14" xfId="0" applyNumberFormat="1" applyFont="1" applyBorder="1"/>
    <xf numFmtId="3" fontId="9" fillId="0" borderId="0" xfId="0" applyNumberFormat="1" applyFont="1"/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dimension ref="A1:AB234"/>
  <sheetViews>
    <sheetView tabSelected="1" topLeftCell="A104" zoomScaleNormal="100" workbookViewId="0">
      <selection activeCell="D9" sqref="D9"/>
    </sheetView>
  </sheetViews>
  <sheetFormatPr defaultRowHeight="13.2" x14ac:dyDescent="0.25"/>
  <cols>
    <col min="1" max="1" width="42.44140625" customWidth="1"/>
    <col min="2" max="2" width="12.44140625" customWidth="1"/>
    <col min="3" max="3" width="11.109375" customWidth="1"/>
    <col min="4" max="4" width="12.109375" customWidth="1"/>
    <col min="5" max="9" width="12.109375" hidden="1" customWidth="1"/>
    <col min="10" max="10" width="10.33203125" hidden="1" customWidth="1"/>
    <col min="11" max="11" width="10" hidden="1" customWidth="1"/>
    <col min="12" max="14" width="12.109375" hidden="1" customWidth="1"/>
    <col min="15" max="15" width="47.109375" customWidth="1"/>
    <col min="16" max="17" width="12.44140625" customWidth="1"/>
    <col min="18" max="18" width="12.109375" customWidth="1"/>
    <col min="19" max="20" width="9.109375" hidden="1" customWidth="1"/>
    <col min="21" max="21" width="14.44140625" hidden="1" customWidth="1"/>
    <col min="22" max="22" width="11.6640625" hidden="1" customWidth="1"/>
    <col min="23" max="23" width="12.33203125" hidden="1" customWidth="1"/>
    <col min="24" max="24" width="10.6640625" hidden="1" customWidth="1"/>
    <col min="25" max="25" width="11.109375" hidden="1" customWidth="1"/>
    <col min="26" max="26" width="10.6640625" hidden="1" customWidth="1"/>
    <col min="27" max="28" width="11.44140625" hidden="1" customWidth="1"/>
  </cols>
  <sheetData>
    <row r="1" spans="1:28" x14ac:dyDescent="0.25">
      <c r="R1" s="16" t="s">
        <v>16</v>
      </c>
      <c r="AB1" s="16" t="s">
        <v>16</v>
      </c>
    </row>
    <row r="2" spans="1:28" x14ac:dyDescent="0.25">
      <c r="A2" s="106" t="s">
        <v>90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</row>
    <row r="3" spans="1:28" x14ac:dyDescent="0.25">
      <c r="R3" s="24" t="s">
        <v>15</v>
      </c>
      <c r="AB3" s="24" t="s">
        <v>15</v>
      </c>
    </row>
    <row r="4" spans="1:28" ht="24.9" customHeight="1" x14ac:dyDescent="0.25">
      <c r="A4" s="99" t="s">
        <v>0</v>
      </c>
      <c r="B4" s="93" t="s">
        <v>91</v>
      </c>
      <c r="C4" s="95"/>
      <c r="D4" s="94"/>
      <c r="E4" s="93" t="s">
        <v>82</v>
      </c>
      <c r="F4" s="94"/>
      <c r="G4" s="93" t="s">
        <v>83</v>
      </c>
      <c r="H4" s="95"/>
      <c r="I4" s="94"/>
      <c r="J4" s="93" t="s">
        <v>82</v>
      </c>
      <c r="K4" s="94"/>
      <c r="L4" s="93" t="s">
        <v>83</v>
      </c>
      <c r="M4" s="95"/>
      <c r="N4" s="94"/>
      <c r="O4" s="99" t="s">
        <v>1</v>
      </c>
      <c r="P4" s="93" t="s">
        <v>98</v>
      </c>
      <c r="Q4" s="95"/>
      <c r="R4" s="94"/>
      <c r="S4" s="93" t="s">
        <v>82</v>
      </c>
      <c r="T4" s="94"/>
      <c r="U4" s="93" t="s">
        <v>99</v>
      </c>
      <c r="V4" s="95"/>
      <c r="W4" s="94"/>
      <c r="X4" s="93" t="s">
        <v>82</v>
      </c>
      <c r="Y4" s="94"/>
      <c r="Z4" s="93" t="s">
        <v>99</v>
      </c>
      <c r="AA4" s="95"/>
      <c r="AB4" s="94"/>
    </row>
    <row r="5" spans="1:28" ht="12.75" customHeight="1" x14ac:dyDescent="0.25">
      <c r="A5" s="100"/>
      <c r="B5" s="96" t="s">
        <v>12</v>
      </c>
      <c r="C5" s="96" t="s">
        <v>13</v>
      </c>
      <c r="D5" s="96" t="s">
        <v>106</v>
      </c>
      <c r="E5" s="96" t="s">
        <v>12</v>
      </c>
      <c r="F5" s="96" t="s">
        <v>13</v>
      </c>
      <c r="G5" s="96" t="s">
        <v>12</v>
      </c>
      <c r="H5" s="96" t="s">
        <v>13</v>
      </c>
      <c r="I5" s="98" t="s">
        <v>88</v>
      </c>
      <c r="J5" s="96" t="s">
        <v>12</v>
      </c>
      <c r="K5" s="96" t="s">
        <v>13</v>
      </c>
      <c r="L5" s="96" t="s">
        <v>12</v>
      </c>
      <c r="M5" s="96" t="s">
        <v>13</v>
      </c>
      <c r="N5" s="98" t="s">
        <v>89</v>
      </c>
      <c r="O5" s="100"/>
      <c r="P5" s="96" t="s">
        <v>12</v>
      </c>
      <c r="Q5" s="96" t="s">
        <v>13</v>
      </c>
      <c r="R5" s="96" t="str">
        <f>+D5</f>
        <v>1/2025.(II.12.) önk.rendelet eredeti ei.</v>
      </c>
      <c r="S5" s="96" t="s">
        <v>12</v>
      </c>
      <c r="T5" s="96" t="s">
        <v>13</v>
      </c>
      <c r="U5" s="96" t="s">
        <v>12</v>
      </c>
      <c r="V5" s="96" t="s">
        <v>13</v>
      </c>
      <c r="W5" s="98" t="str">
        <f>+I5</f>
        <v>5/2024.(VI.26.) önk.rendelet mód. ei.</v>
      </c>
      <c r="X5" s="96" t="s">
        <v>12</v>
      </c>
      <c r="Y5" s="96" t="s">
        <v>13</v>
      </c>
      <c r="Z5" s="96" t="s">
        <v>12</v>
      </c>
      <c r="AA5" s="96" t="s">
        <v>13</v>
      </c>
      <c r="AB5" s="98" t="str">
        <f>+N5</f>
        <v>../2024.(X…..) önk.rendelet mód. ei.</v>
      </c>
    </row>
    <row r="6" spans="1:28" ht="26.1" customHeight="1" x14ac:dyDescent="0.25">
      <c r="A6" s="101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101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</row>
    <row r="7" spans="1:28" x14ac:dyDescent="0.25">
      <c r="A7" s="21" t="s">
        <v>59</v>
      </c>
      <c r="B7" s="10">
        <f>SUM(B8:B9)</f>
        <v>2478008</v>
      </c>
      <c r="C7" s="14">
        <f>SUM(C8:C9)</f>
        <v>7354</v>
      </c>
      <c r="D7" s="10">
        <f>SUM(D8:D9)</f>
        <v>2485362</v>
      </c>
      <c r="E7" s="10">
        <f t="shared" ref="E7:N7" si="0">SUM(E8:E9)</f>
        <v>0</v>
      </c>
      <c r="F7" s="10">
        <f t="shared" si="0"/>
        <v>0</v>
      </c>
      <c r="G7" s="10">
        <f t="shared" si="0"/>
        <v>2478008</v>
      </c>
      <c r="H7" s="10">
        <f t="shared" si="0"/>
        <v>7354</v>
      </c>
      <c r="I7" s="10">
        <f t="shared" si="0"/>
        <v>2485362</v>
      </c>
      <c r="J7" s="10">
        <f t="shared" si="0"/>
        <v>0</v>
      </c>
      <c r="K7" s="10">
        <f t="shared" si="0"/>
        <v>0</v>
      </c>
      <c r="L7" s="10">
        <f t="shared" si="0"/>
        <v>2478008</v>
      </c>
      <c r="M7" s="10">
        <f t="shared" si="0"/>
        <v>7354</v>
      </c>
      <c r="N7" s="10">
        <f t="shared" si="0"/>
        <v>2485362</v>
      </c>
      <c r="O7" s="83" t="s">
        <v>2</v>
      </c>
      <c r="P7" s="10">
        <v>61760</v>
      </c>
      <c r="Q7" s="57">
        <v>266956</v>
      </c>
      <c r="R7" s="10">
        <f>SUM(P7:Q7)</f>
        <v>328716</v>
      </c>
      <c r="S7" s="3"/>
      <c r="T7" s="3"/>
      <c r="U7" s="10">
        <f>+P7+S7</f>
        <v>61760</v>
      </c>
      <c r="V7" s="10">
        <f>+Q7+T7</f>
        <v>266956</v>
      </c>
      <c r="W7" s="10">
        <f>+U7+V7</f>
        <v>328716</v>
      </c>
      <c r="X7" s="10"/>
      <c r="Y7" s="10"/>
      <c r="Z7" s="10">
        <f>+U7+X7</f>
        <v>61760</v>
      </c>
      <c r="AA7" s="10">
        <f>+V7+Y7</f>
        <v>266956</v>
      </c>
      <c r="AB7" s="10">
        <f>+Z7+AA7</f>
        <v>328716</v>
      </c>
    </row>
    <row r="8" spans="1:28" x14ac:dyDescent="0.25">
      <c r="A8" s="28" t="s">
        <v>28</v>
      </c>
      <c r="B8" s="13">
        <v>2197425</v>
      </c>
      <c r="C8" s="29"/>
      <c r="D8" s="13">
        <f>SUM(B8:C8)</f>
        <v>2197425</v>
      </c>
      <c r="E8" s="45"/>
      <c r="F8" s="13"/>
      <c r="G8" s="79">
        <f>+B8+E8</f>
        <v>2197425</v>
      </c>
      <c r="H8" s="79">
        <f>+C8+F8</f>
        <v>0</v>
      </c>
      <c r="I8" s="79">
        <f>+G8+H8</f>
        <v>2197425</v>
      </c>
      <c r="J8" s="77"/>
      <c r="K8" s="77"/>
      <c r="L8" s="77">
        <f>+G8+J8</f>
        <v>2197425</v>
      </c>
      <c r="M8" s="77">
        <f>+H8+K8</f>
        <v>0</v>
      </c>
      <c r="N8" s="77">
        <f>+L8+M8</f>
        <v>2197425</v>
      </c>
      <c r="P8" s="2"/>
      <c r="Q8" s="25"/>
      <c r="R8" s="3"/>
      <c r="S8" s="3"/>
      <c r="T8" s="3"/>
      <c r="U8" s="1"/>
      <c r="V8" s="1"/>
      <c r="W8" s="1"/>
      <c r="X8" s="3"/>
      <c r="Y8" s="3"/>
      <c r="Z8" s="1"/>
      <c r="AA8" s="1"/>
      <c r="AB8" s="1"/>
    </row>
    <row r="9" spans="1:28" x14ac:dyDescent="0.25">
      <c r="A9" s="20" t="s">
        <v>29</v>
      </c>
      <c r="B9" s="13">
        <v>280583</v>
      </c>
      <c r="C9" s="29">
        <v>7354</v>
      </c>
      <c r="D9" s="13">
        <f>SUM(B9:C9)</f>
        <v>287937</v>
      </c>
      <c r="E9" s="45"/>
      <c r="F9" s="13"/>
      <c r="G9" s="79">
        <f t="shared" ref="G9:G10" si="1">+B9+E9</f>
        <v>280583</v>
      </c>
      <c r="H9" s="79">
        <f t="shared" ref="H9:H10" si="2">+C9+F9</f>
        <v>7354</v>
      </c>
      <c r="I9" s="79">
        <f t="shared" ref="I9:I10" si="3">+G9+H9</f>
        <v>287937</v>
      </c>
      <c r="J9" s="77"/>
      <c r="K9" s="77"/>
      <c r="L9" s="77">
        <f t="shared" ref="L9:L10" si="4">+G9+J9</f>
        <v>280583</v>
      </c>
      <c r="M9" s="77">
        <f t="shared" ref="M9:M10" si="5">+H9+K9</f>
        <v>7354</v>
      </c>
      <c r="N9" s="77">
        <f t="shared" ref="N9:N10" si="6">+L9+M9</f>
        <v>287937</v>
      </c>
      <c r="O9" s="40" t="s">
        <v>14</v>
      </c>
      <c r="P9" s="3">
        <v>8647</v>
      </c>
      <c r="Q9" s="14">
        <v>62887</v>
      </c>
      <c r="R9" s="3">
        <f>SUM(P9:Q9)</f>
        <v>71534</v>
      </c>
      <c r="S9" s="3"/>
      <c r="T9" s="3"/>
      <c r="U9" s="3">
        <f>+P9+S9</f>
        <v>8647</v>
      </c>
      <c r="V9" s="3">
        <f>+Q9+T9</f>
        <v>62887</v>
      </c>
      <c r="W9" s="3">
        <f>+U9+V9</f>
        <v>71534</v>
      </c>
      <c r="X9" s="3"/>
      <c r="Y9" s="3"/>
      <c r="Z9" s="3">
        <f>+U9+X9</f>
        <v>8647</v>
      </c>
      <c r="AA9" s="3">
        <f>+V9+Y9</f>
        <v>62887</v>
      </c>
      <c r="AB9" s="3">
        <f>+Z9+AA9</f>
        <v>71534</v>
      </c>
    </row>
    <row r="10" spans="1:28" x14ac:dyDescent="0.25">
      <c r="A10" s="41" t="s">
        <v>69</v>
      </c>
      <c r="B10" s="30">
        <v>257250</v>
      </c>
      <c r="C10" s="31"/>
      <c r="D10" s="30">
        <f>SUM(B10:C10)</f>
        <v>257250</v>
      </c>
      <c r="E10" s="63"/>
      <c r="F10" s="30"/>
      <c r="G10" s="52">
        <f t="shared" si="1"/>
        <v>257250</v>
      </c>
      <c r="H10" s="52">
        <f t="shared" si="2"/>
        <v>0</v>
      </c>
      <c r="I10" s="52">
        <f t="shared" si="3"/>
        <v>257250</v>
      </c>
      <c r="J10" s="30"/>
      <c r="K10" s="30"/>
      <c r="L10" s="30">
        <f t="shared" si="4"/>
        <v>257250</v>
      </c>
      <c r="M10" s="30">
        <f t="shared" si="5"/>
        <v>0</v>
      </c>
      <c r="N10" s="30">
        <f t="shared" si="6"/>
        <v>257250</v>
      </c>
      <c r="P10" s="2"/>
      <c r="Q10" s="25"/>
      <c r="R10" s="3"/>
      <c r="S10" s="3"/>
      <c r="T10" s="3"/>
      <c r="U10" s="1"/>
      <c r="V10" s="1"/>
      <c r="W10" s="1"/>
      <c r="X10" s="3"/>
      <c r="Y10" s="3"/>
      <c r="Z10" s="1"/>
      <c r="AA10" s="1"/>
      <c r="AB10" s="1"/>
    </row>
    <row r="11" spans="1:28" x14ac:dyDescent="0.25">
      <c r="A11" s="21"/>
      <c r="B11" s="3"/>
      <c r="C11" s="14"/>
      <c r="D11" s="3"/>
      <c r="E11" s="8"/>
      <c r="F11" s="8"/>
      <c r="G11" s="8"/>
      <c r="H11" s="8"/>
      <c r="I11" s="8"/>
      <c r="J11" s="3"/>
      <c r="K11" s="3"/>
      <c r="L11" s="3"/>
      <c r="M11" s="3"/>
      <c r="N11" s="3"/>
      <c r="O11" s="40" t="s">
        <v>24</v>
      </c>
      <c r="P11" s="3">
        <f>4894249+221652</f>
        <v>5115901</v>
      </c>
      <c r="Q11" s="14">
        <v>147592</v>
      </c>
      <c r="R11" s="3">
        <f>SUM(P11:Q11)</f>
        <v>5263493</v>
      </c>
      <c r="S11" s="3"/>
      <c r="T11" s="3"/>
      <c r="U11" s="3">
        <f>+P11+S11</f>
        <v>5115901</v>
      </c>
      <c r="V11" s="3">
        <f>+Q11+T11</f>
        <v>147592</v>
      </c>
      <c r="W11" s="3">
        <f>+U11+V11</f>
        <v>5263493</v>
      </c>
      <c r="X11" s="3"/>
      <c r="Y11" s="3"/>
      <c r="Z11" s="3">
        <f>+U11+X11</f>
        <v>5115901</v>
      </c>
      <c r="AA11" s="3">
        <f>+V11+Y11</f>
        <v>147592</v>
      </c>
      <c r="AB11" s="3">
        <f>+Z11+AA11</f>
        <v>5263493</v>
      </c>
    </row>
    <row r="12" spans="1:28" x14ac:dyDescent="0.25">
      <c r="A12" s="21" t="s">
        <v>60</v>
      </c>
      <c r="B12" s="3">
        <f>SUM(B13)</f>
        <v>0</v>
      </c>
      <c r="C12" s="3">
        <f>SUM(C13)</f>
        <v>0</v>
      </c>
      <c r="D12" s="3">
        <f>SUM(D13)</f>
        <v>0</v>
      </c>
      <c r="E12" s="3">
        <f t="shared" ref="E12:N12" si="7">SUM(E13)</f>
        <v>0</v>
      </c>
      <c r="F12" s="3">
        <f t="shared" si="7"/>
        <v>0</v>
      </c>
      <c r="G12" s="3">
        <f t="shared" si="7"/>
        <v>0</v>
      </c>
      <c r="H12" s="3">
        <f t="shared" si="7"/>
        <v>0</v>
      </c>
      <c r="I12" s="3">
        <f t="shared" si="7"/>
        <v>0</v>
      </c>
      <c r="J12" s="3">
        <f t="shared" si="7"/>
        <v>0</v>
      </c>
      <c r="K12" s="3">
        <f t="shared" si="7"/>
        <v>0</v>
      </c>
      <c r="L12" s="3">
        <f t="shared" si="7"/>
        <v>0</v>
      </c>
      <c r="M12" s="3">
        <f t="shared" si="7"/>
        <v>0</v>
      </c>
      <c r="N12" s="3">
        <f t="shared" si="7"/>
        <v>0</v>
      </c>
      <c r="O12" s="71" t="s">
        <v>72</v>
      </c>
      <c r="P12" s="30">
        <v>2513778</v>
      </c>
      <c r="Q12" s="31"/>
      <c r="R12" s="30">
        <f>SUM(P12:Q12)</f>
        <v>2513778</v>
      </c>
      <c r="S12" s="1"/>
      <c r="T12" s="1"/>
      <c r="U12" s="30">
        <f>+P12+S12</f>
        <v>2513778</v>
      </c>
      <c r="V12" s="30">
        <f>+Q12+T12</f>
        <v>0</v>
      </c>
      <c r="W12" s="30">
        <f>+U12+V12</f>
        <v>2513778</v>
      </c>
      <c r="X12" s="1"/>
      <c r="Y12" s="1"/>
      <c r="Z12" s="30">
        <f>+U12+X12</f>
        <v>2513778</v>
      </c>
      <c r="AA12" s="30">
        <f>+V12+Y12</f>
        <v>0</v>
      </c>
      <c r="AB12" s="30">
        <f>+Z12+AA12</f>
        <v>2513778</v>
      </c>
    </row>
    <row r="13" spans="1:28" x14ac:dyDescent="0.25">
      <c r="A13" s="20" t="s">
        <v>71</v>
      </c>
      <c r="B13" s="13"/>
      <c r="C13" s="29"/>
      <c r="D13" s="13">
        <f>SUM(B13:C13)</f>
        <v>0</v>
      </c>
      <c r="E13" s="45"/>
      <c r="F13" s="13"/>
      <c r="G13" s="79">
        <f>+B13+E13</f>
        <v>0</v>
      </c>
      <c r="H13" s="79">
        <f>+C13+F13</f>
        <v>0</v>
      </c>
      <c r="I13" s="79">
        <f>+G13+H13</f>
        <v>0</v>
      </c>
      <c r="J13" s="77"/>
      <c r="K13" s="77"/>
      <c r="L13" s="77">
        <f t="shared" ref="L13" si="8">+G13+J13</f>
        <v>0</v>
      </c>
      <c r="M13" s="77">
        <f t="shared" ref="M13" si="9">+H13+K13</f>
        <v>0</v>
      </c>
      <c r="N13" s="77">
        <f t="shared" ref="N13" si="10">+L13+M13</f>
        <v>0</v>
      </c>
      <c r="O13" s="71" t="s">
        <v>79</v>
      </c>
      <c r="P13" s="30">
        <v>81953</v>
      </c>
      <c r="Q13" s="31"/>
      <c r="R13" s="30">
        <f>SUM(P13:Q13)</f>
        <v>81953</v>
      </c>
      <c r="S13" s="1"/>
      <c r="T13" s="2"/>
      <c r="U13" s="30">
        <f t="shared" ref="U13:U14" si="11">+P13+S13</f>
        <v>81953</v>
      </c>
      <c r="V13" s="30">
        <f t="shared" ref="V13:V14" si="12">+Q13+T13</f>
        <v>0</v>
      </c>
      <c r="W13" s="30">
        <f t="shared" ref="W13:W14" si="13">+U13+V13</f>
        <v>81953</v>
      </c>
      <c r="X13" s="30"/>
      <c r="Y13" s="1"/>
      <c r="Z13" s="30">
        <f t="shared" ref="Z13:Z14" si="14">+U13+X13</f>
        <v>81953</v>
      </c>
      <c r="AA13" s="30">
        <f t="shared" ref="AA13:AA14" si="15">+V13+Y13</f>
        <v>0</v>
      </c>
      <c r="AB13" s="30">
        <f t="shared" ref="AB13:AB14" si="16">+Z13+AA13</f>
        <v>81953</v>
      </c>
    </row>
    <row r="14" spans="1:28" x14ac:dyDescent="0.25">
      <c r="A14" s="20"/>
      <c r="B14" s="13"/>
      <c r="C14" s="29"/>
      <c r="D14" s="13">
        <f>SUM(B14:C14)</f>
        <v>0</v>
      </c>
      <c r="E14" s="45"/>
      <c r="F14" s="13"/>
      <c r="G14" s="79">
        <f>+B14+E14</f>
        <v>0</v>
      </c>
      <c r="H14" s="79">
        <f>+C14+F14</f>
        <v>0</v>
      </c>
      <c r="I14" s="79">
        <f>+G14+H14</f>
        <v>0</v>
      </c>
      <c r="J14" s="77"/>
      <c r="K14" s="77"/>
      <c r="L14" s="77">
        <f t="shared" ref="L14" si="17">+G14+J14</f>
        <v>0</v>
      </c>
      <c r="M14" s="77">
        <f t="shared" ref="M14" si="18">+H14+K14</f>
        <v>0</v>
      </c>
      <c r="N14" s="77">
        <f t="shared" ref="N14" si="19">+L14+M14</f>
        <v>0</v>
      </c>
      <c r="O14" s="71"/>
      <c r="P14" s="30"/>
      <c r="Q14" s="58"/>
      <c r="R14" s="30">
        <f>SUM(P14:Q14)</f>
        <v>0</v>
      </c>
      <c r="S14" s="1"/>
      <c r="T14" s="1"/>
      <c r="U14" s="30">
        <f t="shared" si="11"/>
        <v>0</v>
      </c>
      <c r="V14" s="30">
        <f t="shared" si="12"/>
        <v>0</v>
      </c>
      <c r="W14" s="30">
        <f t="shared" si="13"/>
        <v>0</v>
      </c>
      <c r="X14" s="1"/>
      <c r="Y14" s="1"/>
      <c r="Z14" s="30">
        <f t="shared" si="14"/>
        <v>0</v>
      </c>
      <c r="AA14" s="30">
        <f t="shared" si="15"/>
        <v>0</v>
      </c>
      <c r="AB14" s="30">
        <f t="shared" si="16"/>
        <v>0</v>
      </c>
    </row>
    <row r="15" spans="1:28" x14ac:dyDescent="0.25">
      <c r="A15" s="20"/>
      <c r="B15" s="13"/>
      <c r="C15" s="29"/>
      <c r="D15" s="13"/>
      <c r="E15" s="45"/>
      <c r="F15" s="45"/>
      <c r="G15" s="45"/>
      <c r="H15" s="45"/>
      <c r="I15" s="45"/>
      <c r="J15" s="13"/>
      <c r="K15" s="13"/>
      <c r="L15" s="13"/>
      <c r="M15" s="13"/>
      <c r="N15" s="13"/>
      <c r="O15" s="40"/>
      <c r="P15" s="3"/>
      <c r="Q15" s="14"/>
      <c r="R15" s="3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21" t="s">
        <v>17</v>
      </c>
      <c r="B16" s="3">
        <f>SUM(B17:B25)</f>
        <v>10626520</v>
      </c>
      <c r="C16" s="3">
        <f>SUM(C17:C25)</f>
        <v>0</v>
      </c>
      <c r="D16" s="3">
        <f>SUM(D17:D25)</f>
        <v>10626520</v>
      </c>
      <c r="E16" s="3">
        <f t="shared" ref="E16:N16" si="20">SUM(E17:E25)</f>
        <v>0</v>
      </c>
      <c r="F16" s="3">
        <f t="shared" si="20"/>
        <v>0</v>
      </c>
      <c r="G16" s="3">
        <f t="shared" si="20"/>
        <v>10626520</v>
      </c>
      <c r="H16" s="3">
        <f t="shared" si="20"/>
        <v>0</v>
      </c>
      <c r="I16" s="3">
        <f t="shared" si="20"/>
        <v>10626520</v>
      </c>
      <c r="J16" s="3">
        <f t="shared" si="20"/>
        <v>0</v>
      </c>
      <c r="K16" s="3">
        <f t="shared" si="20"/>
        <v>0</v>
      </c>
      <c r="L16" s="3">
        <f t="shared" si="20"/>
        <v>10626520</v>
      </c>
      <c r="M16" s="3">
        <f t="shared" si="20"/>
        <v>0</v>
      </c>
      <c r="N16" s="3">
        <f t="shared" si="20"/>
        <v>10626520</v>
      </c>
      <c r="O16" s="40" t="s">
        <v>25</v>
      </c>
      <c r="P16" s="3">
        <v>11200</v>
      </c>
      <c r="Q16" s="14">
        <v>58761</v>
      </c>
      <c r="R16" s="3">
        <f>SUM(P16:Q16)</f>
        <v>69961</v>
      </c>
      <c r="S16" s="1"/>
      <c r="T16" s="1"/>
      <c r="U16" s="3">
        <f>+P16+S16</f>
        <v>11200</v>
      </c>
      <c r="V16" s="3">
        <f>+Q16+T16</f>
        <v>58761</v>
      </c>
      <c r="W16" s="3">
        <f>+U16+V16</f>
        <v>69961</v>
      </c>
      <c r="X16" s="1"/>
      <c r="Y16" s="1"/>
      <c r="Z16" s="3">
        <f>+U16+X16</f>
        <v>11200</v>
      </c>
      <c r="AA16" s="3">
        <f>+V16+Y16</f>
        <v>58761</v>
      </c>
      <c r="AB16" s="3">
        <f>+Z16+AA16</f>
        <v>69961</v>
      </c>
    </row>
    <row r="17" spans="1:28" x14ac:dyDescent="0.25">
      <c r="A17" s="20" t="s">
        <v>31</v>
      </c>
      <c r="B17" s="13">
        <v>20</v>
      </c>
      <c r="C17" s="29"/>
      <c r="D17" s="13">
        <f>SUM(B17:C17)</f>
        <v>20</v>
      </c>
      <c r="E17" s="45"/>
      <c r="F17" s="13"/>
      <c r="G17" s="79">
        <f>+B17+E17</f>
        <v>20</v>
      </c>
      <c r="H17" s="79">
        <f>+C17+F17</f>
        <v>0</v>
      </c>
      <c r="I17" s="79">
        <f>+G17+H17</f>
        <v>20</v>
      </c>
      <c r="J17" s="77"/>
      <c r="K17" s="77"/>
      <c r="L17" s="77">
        <f t="shared" ref="L17" si="21">+G17+J17</f>
        <v>20</v>
      </c>
      <c r="M17" s="77">
        <f t="shared" ref="M17" si="22">+H17+K17</f>
        <v>0</v>
      </c>
      <c r="N17" s="77">
        <f t="shared" ref="N17" si="23">+L17+M17</f>
        <v>20</v>
      </c>
      <c r="P17" s="2"/>
      <c r="Q17" s="25"/>
      <c r="R17" s="13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20" t="s">
        <v>32</v>
      </c>
      <c r="B18" s="13">
        <v>1300000</v>
      </c>
      <c r="C18" s="29"/>
      <c r="D18" s="13">
        <f t="shared" ref="D18:D28" si="24">SUM(B18:C18)</f>
        <v>1300000</v>
      </c>
      <c r="E18" s="45"/>
      <c r="F18" s="13"/>
      <c r="G18" s="79">
        <f t="shared" ref="G18:G25" si="25">+B18+E18</f>
        <v>1300000</v>
      </c>
      <c r="H18" s="79">
        <f t="shared" ref="H18:H25" si="26">+C18+F18</f>
        <v>0</v>
      </c>
      <c r="I18" s="79">
        <f t="shared" ref="I18:I25" si="27">+G18+H18</f>
        <v>1300000</v>
      </c>
      <c r="J18" s="77"/>
      <c r="K18" s="77"/>
      <c r="L18" s="77">
        <f t="shared" ref="L18:L25" si="28">+G18+J18</f>
        <v>1300000</v>
      </c>
      <c r="M18" s="77">
        <f t="shared" ref="M18:M25" si="29">+H18+K18</f>
        <v>0</v>
      </c>
      <c r="N18" s="77">
        <f t="shared" ref="N18:N25" si="30">+L18+M18</f>
        <v>1300000</v>
      </c>
      <c r="O18" s="40" t="s">
        <v>26</v>
      </c>
      <c r="P18" s="3">
        <f>SUM(P19:P23)</f>
        <v>4902223</v>
      </c>
      <c r="Q18" s="14">
        <f>SUM(Q19:Q23)</f>
        <v>2147614</v>
      </c>
      <c r="R18" s="3">
        <f>SUM(R19:R23)</f>
        <v>7049837</v>
      </c>
      <c r="S18" s="3">
        <f>SUM(S19:S23)</f>
        <v>0</v>
      </c>
      <c r="T18" s="3">
        <f t="shared" ref="T18:AB18" si="31">SUM(T19:T23)</f>
        <v>0</v>
      </c>
      <c r="U18" s="3">
        <f t="shared" si="31"/>
        <v>4902223</v>
      </c>
      <c r="V18" s="3">
        <f t="shared" si="31"/>
        <v>1816584</v>
      </c>
      <c r="W18" s="3">
        <f t="shared" si="31"/>
        <v>6718807</v>
      </c>
      <c r="X18" s="3">
        <f t="shared" si="31"/>
        <v>0</v>
      </c>
      <c r="Y18" s="3">
        <f t="shared" si="31"/>
        <v>0</v>
      </c>
      <c r="Z18" s="3">
        <f t="shared" si="31"/>
        <v>4902223</v>
      </c>
      <c r="AA18" s="3">
        <f t="shared" si="31"/>
        <v>1816584</v>
      </c>
      <c r="AB18" s="3">
        <f t="shared" si="31"/>
        <v>6718807</v>
      </c>
    </row>
    <row r="19" spans="1:28" x14ac:dyDescent="0.25">
      <c r="A19" s="20" t="s">
        <v>33</v>
      </c>
      <c r="B19" s="13">
        <v>287000</v>
      </c>
      <c r="C19" s="29"/>
      <c r="D19" s="13">
        <f t="shared" si="24"/>
        <v>287000</v>
      </c>
      <c r="E19" s="13"/>
      <c r="F19" s="27"/>
      <c r="G19" s="79">
        <f t="shared" si="25"/>
        <v>287000</v>
      </c>
      <c r="H19" s="79">
        <f t="shared" si="26"/>
        <v>0</v>
      </c>
      <c r="I19" s="79">
        <f t="shared" si="27"/>
        <v>287000</v>
      </c>
      <c r="J19" s="77"/>
      <c r="K19" s="77"/>
      <c r="L19" s="77">
        <f t="shared" si="28"/>
        <v>287000</v>
      </c>
      <c r="M19" s="77">
        <f t="shared" si="29"/>
        <v>0</v>
      </c>
      <c r="N19" s="77">
        <f t="shared" si="30"/>
        <v>287000</v>
      </c>
      <c r="O19" t="s">
        <v>70</v>
      </c>
      <c r="P19" s="2">
        <v>3000000</v>
      </c>
      <c r="R19" s="13">
        <f>SUM(P19:Q19)</f>
        <v>3000000</v>
      </c>
      <c r="S19" s="1"/>
      <c r="T19" s="1"/>
      <c r="U19" s="2">
        <f>+P19+S19</f>
        <v>3000000</v>
      </c>
      <c r="V19" s="2">
        <f>+Q19+T19</f>
        <v>0</v>
      </c>
      <c r="W19" s="2">
        <f>+U19+V19</f>
        <v>3000000</v>
      </c>
      <c r="X19" s="2"/>
      <c r="Y19" s="2"/>
      <c r="Z19" s="2">
        <f>+U19+X19</f>
        <v>3000000</v>
      </c>
      <c r="AA19" s="2">
        <f>+V19+Y19</f>
        <v>0</v>
      </c>
      <c r="AB19" s="2">
        <f>+Z19+AA19</f>
        <v>3000000</v>
      </c>
    </row>
    <row r="20" spans="1:28" x14ac:dyDescent="0.25">
      <c r="A20" s="20" t="s">
        <v>34</v>
      </c>
      <c r="B20" s="13">
        <v>9000000</v>
      </c>
      <c r="C20" s="29"/>
      <c r="D20" s="13">
        <f t="shared" si="24"/>
        <v>9000000</v>
      </c>
      <c r="E20" s="45"/>
      <c r="F20" s="13"/>
      <c r="G20" s="79">
        <f t="shared" si="25"/>
        <v>9000000</v>
      </c>
      <c r="H20" s="79">
        <f t="shared" si="26"/>
        <v>0</v>
      </c>
      <c r="I20" s="79">
        <f t="shared" si="27"/>
        <v>9000000</v>
      </c>
      <c r="J20" s="77"/>
      <c r="K20" s="77"/>
      <c r="L20" s="77">
        <f t="shared" si="28"/>
        <v>9000000</v>
      </c>
      <c r="M20" s="77">
        <f t="shared" si="29"/>
        <v>0</v>
      </c>
      <c r="N20" s="77">
        <f t="shared" si="30"/>
        <v>9000000</v>
      </c>
      <c r="O20" t="s">
        <v>53</v>
      </c>
      <c r="P20" s="2">
        <v>12723</v>
      </c>
      <c r="Q20" s="25">
        <v>82187</v>
      </c>
      <c r="R20" s="13">
        <f>SUM(P20:Q20)</f>
        <v>94910</v>
      </c>
      <c r="S20" s="13"/>
      <c r="T20" s="1"/>
      <c r="U20" s="2">
        <f t="shared" ref="U20:U22" si="32">+P20+S20</f>
        <v>12723</v>
      </c>
      <c r="V20" s="2">
        <f t="shared" ref="V20:V22" si="33">+Q20+T20</f>
        <v>82187</v>
      </c>
      <c r="W20" s="2">
        <f t="shared" ref="W20:W22" si="34">+U20+V20</f>
        <v>94910</v>
      </c>
      <c r="X20" s="2"/>
      <c r="Y20" s="2"/>
      <c r="Z20" s="2">
        <f>+U20+X20</f>
        <v>12723</v>
      </c>
      <c r="AA20" s="2">
        <f t="shared" ref="AA20:AA22" si="35">+V20+Y20</f>
        <v>82187</v>
      </c>
      <c r="AB20" s="2">
        <f t="shared" ref="AB20:AB22" si="36">+Z20+AA20</f>
        <v>94910</v>
      </c>
    </row>
    <row r="21" spans="1:28" x14ac:dyDescent="0.25">
      <c r="A21" s="20" t="s">
        <v>35</v>
      </c>
      <c r="B21" s="13">
        <v>25000</v>
      </c>
      <c r="C21" s="29"/>
      <c r="D21" s="13">
        <f t="shared" si="24"/>
        <v>25000</v>
      </c>
      <c r="E21" s="45"/>
      <c r="F21" s="13"/>
      <c r="G21" s="79">
        <f t="shared" si="25"/>
        <v>25000</v>
      </c>
      <c r="H21" s="79">
        <f t="shared" si="26"/>
        <v>0</v>
      </c>
      <c r="I21" s="79">
        <f t="shared" si="27"/>
        <v>25000</v>
      </c>
      <c r="J21" s="77"/>
      <c r="K21" s="77"/>
      <c r="L21" s="77">
        <f t="shared" si="28"/>
        <v>25000</v>
      </c>
      <c r="M21" s="77">
        <f t="shared" si="29"/>
        <v>0</v>
      </c>
      <c r="N21" s="77">
        <f t="shared" si="30"/>
        <v>25000</v>
      </c>
      <c r="O21" t="s">
        <v>65</v>
      </c>
      <c r="P21" s="2">
        <v>109000</v>
      </c>
      <c r="Q21" s="25">
        <v>54500</v>
      </c>
      <c r="R21" s="13">
        <f>SUM(P21:Q21)</f>
        <v>163500</v>
      </c>
      <c r="S21" s="13"/>
      <c r="T21" s="1"/>
      <c r="U21" s="2">
        <f t="shared" si="32"/>
        <v>109000</v>
      </c>
      <c r="V21" s="2">
        <f>+Q21+T21</f>
        <v>54500</v>
      </c>
      <c r="W21" s="2">
        <f t="shared" si="34"/>
        <v>163500</v>
      </c>
      <c r="X21" s="2"/>
      <c r="Y21" s="2"/>
      <c r="Z21" s="2">
        <f t="shared" ref="Z21:Z22" si="37">+U21+X21</f>
        <v>109000</v>
      </c>
      <c r="AA21" s="2">
        <f t="shared" si="35"/>
        <v>54500</v>
      </c>
      <c r="AB21" s="2">
        <f t="shared" si="36"/>
        <v>163500</v>
      </c>
    </row>
    <row r="22" spans="1:28" x14ac:dyDescent="0.25">
      <c r="A22" s="20" t="s">
        <v>8</v>
      </c>
      <c r="B22" s="13">
        <v>2000</v>
      </c>
      <c r="C22" s="29"/>
      <c r="D22" s="13">
        <f t="shared" si="24"/>
        <v>2000</v>
      </c>
      <c r="E22" s="45"/>
      <c r="F22" s="13"/>
      <c r="G22" s="79">
        <f t="shared" si="25"/>
        <v>2000</v>
      </c>
      <c r="H22" s="79">
        <f t="shared" si="26"/>
        <v>0</v>
      </c>
      <c r="I22" s="79">
        <f t="shared" si="27"/>
        <v>2000</v>
      </c>
      <c r="J22" s="77"/>
      <c r="K22" s="77"/>
      <c r="L22" s="77">
        <f t="shared" si="28"/>
        <v>2000</v>
      </c>
      <c r="M22" s="77">
        <f t="shared" si="29"/>
        <v>0</v>
      </c>
      <c r="N22" s="77">
        <f t="shared" si="30"/>
        <v>2000</v>
      </c>
      <c r="O22" t="s">
        <v>54</v>
      </c>
      <c r="P22" s="13">
        <v>1780500</v>
      </c>
      <c r="Q22" s="29">
        <v>1679897</v>
      </c>
      <c r="R22" s="13">
        <f>SUM(P22:Q22)</f>
        <v>3460397</v>
      </c>
      <c r="S22" s="13"/>
      <c r="T22" s="1"/>
      <c r="U22" s="2">
        <f t="shared" si="32"/>
        <v>1780500</v>
      </c>
      <c r="V22" s="2">
        <f t="shared" si="33"/>
        <v>1679897</v>
      </c>
      <c r="W22" s="2">
        <f t="shared" si="34"/>
        <v>3460397</v>
      </c>
      <c r="X22" s="2"/>
      <c r="Y22" s="2"/>
      <c r="Z22" s="2">
        <f t="shared" si="37"/>
        <v>1780500</v>
      </c>
      <c r="AA22" s="2">
        <f t="shared" si="35"/>
        <v>1679897</v>
      </c>
      <c r="AB22" s="2">
        <f t="shared" si="36"/>
        <v>3460397</v>
      </c>
    </row>
    <row r="23" spans="1:28" x14ac:dyDescent="0.25">
      <c r="A23" s="20" t="s">
        <v>36</v>
      </c>
      <c r="B23" s="13"/>
      <c r="C23" s="29"/>
      <c r="D23" s="13">
        <f t="shared" si="24"/>
        <v>0</v>
      </c>
      <c r="E23" s="45"/>
      <c r="F23" s="13"/>
      <c r="G23" s="79">
        <f t="shared" si="25"/>
        <v>0</v>
      </c>
      <c r="H23" s="79">
        <f t="shared" si="26"/>
        <v>0</v>
      </c>
      <c r="I23" s="79">
        <f t="shared" si="27"/>
        <v>0</v>
      </c>
      <c r="J23" s="77"/>
      <c r="K23" s="77"/>
      <c r="L23" s="77">
        <f t="shared" si="28"/>
        <v>0</v>
      </c>
      <c r="M23" s="77">
        <f t="shared" si="29"/>
        <v>0</v>
      </c>
      <c r="N23" s="77">
        <f t="shared" si="30"/>
        <v>0</v>
      </c>
      <c r="O23" t="s">
        <v>81</v>
      </c>
      <c r="P23" s="2"/>
      <c r="Q23" s="25">
        <v>331030</v>
      </c>
      <c r="R23" s="13">
        <f>SUM(P23:Q23)</f>
        <v>331030</v>
      </c>
      <c r="S23" s="13"/>
      <c r="T23" s="1"/>
      <c r="U23" s="2"/>
      <c r="V23" s="2"/>
      <c r="W23" s="2"/>
      <c r="X23" s="1"/>
      <c r="Y23" s="2"/>
      <c r="Z23" s="2">
        <f t="shared" ref="Z23" si="38">+U23+X23</f>
        <v>0</v>
      </c>
      <c r="AA23" s="2">
        <f t="shared" ref="AA23" si="39">+V23+Y23</f>
        <v>0</v>
      </c>
      <c r="AB23" s="2">
        <f t="shared" ref="AB23" si="40">+Z23+AA23</f>
        <v>0</v>
      </c>
    </row>
    <row r="24" spans="1:28" x14ac:dyDescent="0.25">
      <c r="A24" s="20" t="s">
        <v>7</v>
      </c>
      <c r="B24" s="13">
        <v>12500</v>
      </c>
      <c r="C24" s="29"/>
      <c r="D24" s="13">
        <f t="shared" si="24"/>
        <v>12500</v>
      </c>
      <c r="E24" s="13"/>
      <c r="F24" s="27"/>
      <c r="G24" s="79">
        <f t="shared" si="25"/>
        <v>12500</v>
      </c>
      <c r="H24" s="79">
        <f t="shared" si="26"/>
        <v>0</v>
      </c>
      <c r="I24" s="79">
        <f t="shared" si="27"/>
        <v>12500</v>
      </c>
      <c r="J24" s="77"/>
      <c r="K24" s="77"/>
      <c r="L24" s="77">
        <f t="shared" si="28"/>
        <v>12500</v>
      </c>
      <c r="M24" s="77">
        <f t="shared" si="29"/>
        <v>0</v>
      </c>
      <c r="N24" s="77">
        <f t="shared" si="30"/>
        <v>12500</v>
      </c>
      <c r="P24" s="1"/>
      <c r="R24" s="1"/>
      <c r="S24" s="13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1" t="s">
        <v>62</v>
      </c>
      <c r="B25" s="13"/>
      <c r="C25" s="29"/>
      <c r="D25" s="13">
        <f t="shared" si="24"/>
        <v>0</v>
      </c>
      <c r="E25" s="45"/>
      <c r="F25" s="13"/>
      <c r="G25" s="79">
        <f t="shared" si="25"/>
        <v>0</v>
      </c>
      <c r="H25" s="79">
        <f t="shared" si="26"/>
        <v>0</v>
      </c>
      <c r="I25" s="79">
        <f t="shared" si="27"/>
        <v>0</v>
      </c>
      <c r="J25" s="77"/>
      <c r="K25" s="77"/>
      <c r="L25" s="77">
        <f t="shared" si="28"/>
        <v>0</v>
      </c>
      <c r="M25" s="77">
        <f t="shared" si="29"/>
        <v>0</v>
      </c>
      <c r="N25" s="77">
        <f t="shared" si="30"/>
        <v>0</v>
      </c>
      <c r="O25" s="40" t="s">
        <v>4</v>
      </c>
      <c r="P25" s="3">
        <v>6292346</v>
      </c>
      <c r="Q25" s="14">
        <v>770744</v>
      </c>
      <c r="R25" s="3">
        <f>SUM(P25:Q25)</f>
        <v>7063090</v>
      </c>
      <c r="S25" s="3"/>
      <c r="T25" s="3"/>
      <c r="U25" s="3">
        <f t="shared" ref="U25" si="41">+P25+S25</f>
        <v>6292346</v>
      </c>
      <c r="V25" s="3">
        <f t="shared" ref="V25" si="42">+Q25+T25</f>
        <v>770744</v>
      </c>
      <c r="W25" s="3">
        <f t="shared" ref="W25" si="43">+U25+V25</f>
        <v>7063090</v>
      </c>
      <c r="X25" s="3"/>
      <c r="Y25" s="3"/>
      <c r="Z25" s="3">
        <f>+U25+X25</f>
        <v>6292346</v>
      </c>
      <c r="AA25" s="3">
        <f>+V25+Y25</f>
        <v>770744</v>
      </c>
      <c r="AB25" s="3">
        <f>+Z25+AA25</f>
        <v>7063090</v>
      </c>
    </row>
    <row r="26" spans="1:28" x14ac:dyDescent="0.25">
      <c r="A26" s="20"/>
      <c r="B26" s="13"/>
      <c r="C26" s="29"/>
      <c r="D26" s="13"/>
      <c r="E26" s="45"/>
      <c r="F26" s="45"/>
      <c r="G26" s="45"/>
      <c r="H26" s="45"/>
      <c r="I26" s="45"/>
      <c r="J26" s="13"/>
      <c r="K26" s="13"/>
      <c r="L26" s="13"/>
      <c r="M26" s="13"/>
      <c r="N26" s="13"/>
      <c r="O26" s="71" t="s">
        <v>55</v>
      </c>
      <c r="P26" s="30"/>
      <c r="Q26" s="31"/>
      <c r="R26" s="30">
        <f>SUM(P26:Q26)</f>
        <v>0</v>
      </c>
      <c r="S26" s="13"/>
      <c r="T26" s="1"/>
      <c r="U26" s="30">
        <f t="shared" ref="U26" si="44">+P26+S26</f>
        <v>0</v>
      </c>
      <c r="V26" s="30">
        <f t="shared" ref="V26" si="45">+Q26+T26</f>
        <v>0</v>
      </c>
      <c r="W26" s="30">
        <f t="shared" ref="W26" si="46">+U26+V26</f>
        <v>0</v>
      </c>
      <c r="X26" s="1"/>
      <c r="Y26" s="1"/>
      <c r="Z26" s="30">
        <f>+U26+X26</f>
        <v>0</v>
      </c>
      <c r="AA26" s="30">
        <f>+V26+Y26</f>
        <v>0</v>
      </c>
      <c r="AB26" s="30">
        <f>+Z26+AA26</f>
        <v>0</v>
      </c>
    </row>
    <row r="27" spans="1:28" x14ac:dyDescent="0.25">
      <c r="A27" s="21" t="s">
        <v>37</v>
      </c>
      <c r="B27" s="3">
        <f>SUM(B28:B37)</f>
        <v>3821403</v>
      </c>
      <c r="C27" s="14">
        <f>SUM(C28:C37)</f>
        <v>127312</v>
      </c>
      <c r="D27" s="3">
        <f>SUM(D28:D37)</f>
        <v>3948715</v>
      </c>
      <c r="E27" s="3">
        <f t="shared" ref="E27:N27" si="47">SUM(E28:E37)</f>
        <v>0</v>
      </c>
      <c r="F27" s="3">
        <f t="shared" si="47"/>
        <v>0</v>
      </c>
      <c r="G27" s="3">
        <f t="shared" si="47"/>
        <v>3821403</v>
      </c>
      <c r="H27" s="3">
        <f t="shared" si="47"/>
        <v>127312</v>
      </c>
      <c r="I27" s="3">
        <f t="shared" si="47"/>
        <v>3948715</v>
      </c>
      <c r="J27" s="3">
        <f t="shared" si="47"/>
        <v>0</v>
      </c>
      <c r="K27" s="3">
        <f t="shared" si="47"/>
        <v>0</v>
      </c>
      <c r="L27" s="3">
        <f t="shared" si="47"/>
        <v>3821403</v>
      </c>
      <c r="M27" s="3">
        <f t="shared" si="47"/>
        <v>127312</v>
      </c>
      <c r="N27" s="3">
        <f t="shared" si="47"/>
        <v>3948715</v>
      </c>
      <c r="P27" s="1"/>
      <c r="R27" s="1"/>
      <c r="S27" s="13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20" t="s">
        <v>38</v>
      </c>
      <c r="B28" s="13"/>
      <c r="C28" s="29"/>
      <c r="D28" s="13">
        <f t="shared" si="24"/>
        <v>0</v>
      </c>
      <c r="E28" s="13"/>
      <c r="F28" s="13"/>
      <c r="G28" s="79">
        <f t="shared" ref="G28" si="48">+B28+E28</f>
        <v>0</v>
      </c>
      <c r="H28" s="79">
        <f t="shared" ref="H28" si="49">+C28+F28</f>
        <v>0</v>
      </c>
      <c r="I28" s="79">
        <f t="shared" ref="I28" si="50">+G28+H28</f>
        <v>0</v>
      </c>
      <c r="J28" s="77"/>
      <c r="K28" s="77"/>
      <c r="L28" s="77">
        <f t="shared" ref="L28" si="51">+G28+J28</f>
        <v>0</v>
      </c>
      <c r="M28" s="77">
        <f t="shared" ref="M28" si="52">+H28+K28</f>
        <v>0</v>
      </c>
      <c r="N28" s="77">
        <f t="shared" ref="N28" si="53">+L28+M28</f>
        <v>0</v>
      </c>
      <c r="O28" s="40" t="s">
        <v>3</v>
      </c>
      <c r="P28" s="3">
        <v>1811273</v>
      </c>
      <c r="Q28" s="14">
        <v>147000</v>
      </c>
      <c r="R28" s="3">
        <f>SUM(P28:Q28)</f>
        <v>1958273</v>
      </c>
      <c r="S28" s="3"/>
      <c r="T28" s="3"/>
      <c r="U28" s="3">
        <f t="shared" ref="U28" si="54">+P28+S28</f>
        <v>1811273</v>
      </c>
      <c r="V28" s="3">
        <f t="shared" ref="V28" si="55">+Q28+T28</f>
        <v>147000</v>
      </c>
      <c r="W28" s="3">
        <f t="shared" ref="W28" si="56">+U28+V28</f>
        <v>1958273</v>
      </c>
      <c r="X28" s="3"/>
      <c r="Y28" s="3"/>
      <c r="Z28" s="3">
        <f>+U28+X28</f>
        <v>1811273</v>
      </c>
      <c r="AA28" s="3">
        <f>+V28+Y28</f>
        <v>147000</v>
      </c>
      <c r="AB28" s="3">
        <f>+Z28+AA28</f>
        <v>1958273</v>
      </c>
    </row>
    <row r="29" spans="1:28" x14ac:dyDescent="0.25">
      <c r="A29" s="20" t="s">
        <v>6</v>
      </c>
      <c r="B29" s="13">
        <f>78537-730+1500</f>
        <v>79307</v>
      </c>
      <c r="C29" s="29">
        <v>730</v>
      </c>
      <c r="D29" s="13">
        <f>SUM(B29:C29)</f>
        <v>80037</v>
      </c>
      <c r="E29" s="13"/>
      <c r="F29" s="13"/>
      <c r="G29" s="79">
        <f t="shared" ref="G29:G37" si="57">+B29+E29</f>
        <v>79307</v>
      </c>
      <c r="H29" s="79">
        <f t="shared" ref="H29:H37" si="58">+C29+F29</f>
        <v>730</v>
      </c>
      <c r="I29" s="79">
        <f t="shared" ref="I29:I37" si="59">+G29+H29</f>
        <v>80037</v>
      </c>
      <c r="J29" s="77"/>
      <c r="K29" s="77"/>
      <c r="L29" s="77">
        <f t="shared" ref="L29:L37" si="60">+G29+J29</f>
        <v>79307</v>
      </c>
      <c r="M29" s="77">
        <f t="shared" ref="M29:M37" si="61">+H29+K29</f>
        <v>730</v>
      </c>
      <c r="N29" s="77">
        <f t="shared" ref="N29:N37" si="62">+L29+M29</f>
        <v>80037</v>
      </c>
      <c r="P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20" t="s">
        <v>39</v>
      </c>
      <c r="B30" s="13">
        <f>9195+450</f>
        <v>9645</v>
      </c>
      <c r="C30" s="29"/>
      <c r="D30" s="13">
        <f t="shared" ref="D30:D37" si="63">SUM(B30:C30)</f>
        <v>9645</v>
      </c>
      <c r="E30" s="45"/>
      <c r="F30" s="13"/>
      <c r="G30" s="79">
        <f t="shared" si="57"/>
        <v>9645</v>
      </c>
      <c r="H30" s="79">
        <f t="shared" si="58"/>
        <v>0</v>
      </c>
      <c r="I30" s="79">
        <f t="shared" si="59"/>
        <v>9645</v>
      </c>
      <c r="J30" s="77"/>
      <c r="K30" s="77"/>
      <c r="L30" s="77">
        <f t="shared" si="60"/>
        <v>9645</v>
      </c>
      <c r="M30" s="77">
        <f t="shared" si="61"/>
        <v>0</v>
      </c>
      <c r="N30" s="77">
        <f t="shared" si="62"/>
        <v>9645</v>
      </c>
      <c r="O30" s="40" t="s">
        <v>27</v>
      </c>
      <c r="P30" s="3">
        <f t="shared" ref="P30:AA30" si="64">SUM(P31:P39)</f>
        <v>268500</v>
      </c>
      <c r="Q30" s="3">
        <f t="shared" si="64"/>
        <v>25000</v>
      </c>
      <c r="R30" s="3">
        <f t="shared" si="64"/>
        <v>293500</v>
      </c>
      <c r="S30" s="3">
        <f t="shared" si="64"/>
        <v>0</v>
      </c>
      <c r="T30" s="3">
        <f t="shared" si="64"/>
        <v>0</v>
      </c>
      <c r="U30" s="3">
        <f t="shared" si="64"/>
        <v>268500</v>
      </c>
      <c r="V30" s="3">
        <f t="shared" si="64"/>
        <v>25000</v>
      </c>
      <c r="W30" s="3">
        <f t="shared" si="64"/>
        <v>293500</v>
      </c>
      <c r="X30" s="3">
        <f t="shared" si="64"/>
        <v>0</v>
      </c>
      <c r="Y30" s="3">
        <f t="shared" si="64"/>
        <v>0</v>
      </c>
      <c r="Z30" s="3">
        <f t="shared" si="64"/>
        <v>268500</v>
      </c>
      <c r="AA30" s="3">
        <f t="shared" si="64"/>
        <v>25000</v>
      </c>
      <c r="AB30" s="3">
        <f>SUM(AB31:AB39)</f>
        <v>293500</v>
      </c>
    </row>
    <row r="31" spans="1:28" x14ac:dyDescent="0.25">
      <c r="A31" s="20" t="s">
        <v>40</v>
      </c>
      <c r="B31" s="13">
        <v>267886</v>
      </c>
      <c r="C31" s="29"/>
      <c r="D31" s="13">
        <f t="shared" si="63"/>
        <v>267886</v>
      </c>
      <c r="E31" s="45"/>
      <c r="F31" s="13"/>
      <c r="G31" s="79">
        <f t="shared" si="57"/>
        <v>267886</v>
      </c>
      <c r="H31" s="79">
        <f t="shared" si="58"/>
        <v>0</v>
      </c>
      <c r="I31" s="79">
        <f t="shared" si="59"/>
        <v>267886</v>
      </c>
      <c r="J31" s="77"/>
      <c r="K31" s="77"/>
      <c r="L31" s="77">
        <f t="shared" si="60"/>
        <v>267886</v>
      </c>
      <c r="M31" s="77">
        <f t="shared" si="61"/>
        <v>0</v>
      </c>
      <c r="N31" s="77">
        <f t="shared" si="62"/>
        <v>267886</v>
      </c>
      <c r="O31" t="s">
        <v>56</v>
      </c>
      <c r="P31" s="2">
        <v>0</v>
      </c>
      <c r="Q31" s="29">
        <v>0</v>
      </c>
      <c r="R31" s="13">
        <f>SUM(P31:Q31)</f>
        <v>0</v>
      </c>
      <c r="S31" s="13"/>
      <c r="T31" s="1"/>
      <c r="U31" s="2">
        <f t="shared" ref="U31:U33" si="65">+P31+S31</f>
        <v>0</v>
      </c>
      <c r="V31" s="2">
        <f t="shared" ref="V31:V33" si="66">+Q31+T31</f>
        <v>0</v>
      </c>
      <c r="W31" s="2">
        <f t="shared" ref="W31:W33" si="67">+U31+V31</f>
        <v>0</v>
      </c>
      <c r="X31" s="1"/>
      <c r="Y31" s="1"/>
      <c r="Z31" s="2">
        <f>+U31+X31</f>
        <v>0</v>
      </c>
      <c r="AA31" s="2">
        <f>+V31+Y31</f>
        <v>0</v>
      </c>
      <c r="AB31" s="2">
        <f>+Z31+AA31</f>
        <v>0</v>
      </c>
    </row>
    <row r="32" spans="1:28" x14ac:dyDescent="0.25">
      <c r="A32" s="20" t="s">
        <v>41</v>
      </c>
      <c r="B32" s="13">
        <v>69834</v>
      </c>
      <c r="C32" s="29">
        <v>126582</v>
      </c>
      <c r="D32" s="13">
        <f t="shared" si="63"/>
        <v>196416</v>
      </c>
      <c r="E32" s="45"/>
      <c r="F32" s="13"/>
      <c r="G32" s="79">
        <f t="shared" si="57"/>
        <v>69834</v>
      </c>
      <c r="H32" s="79">
        <f t="shared" si="58"/>
        <v>126582</v>
      </c>
      <c r="I32" s="79">
        <f t="shared" si="59"/>
        <v>196416</v>
      </c>
      <c r="J32" s="77"/>
      <c r="K32" s="77"/>
      <c r="L32" s="77">
        <f t="shared" si="60"/>
        <v>69834</v>
      </c>
      <c r="M32" s="77">
        <f t="shared" si="61"/>
        <v>126582</v>
      </c>
      <c r="N32" s="77">
        <f t="shared" si="62"/>
        <v>196416</v>
      </c>
      <c r="O32" t="s">
        <v>57</v>
      </c>
      <c r="P32" s="13">
        <v>268500</v>
      </c>
      <c r="Q32" s="29">
        <v>5000</v>
      </c>
      <c r="R32" s="13">
        <f>SUM(P32:Q32)</f>
        <v>273500</v>
      </c>
      <c r="S32" s="13"/>
      <c r="T32" s="1"/>
      <c r="U32" s="2">
        <f t="shared" si="65"/>
        <v>268500</v>
      </c>
      <c r="V32" s="2">
        <f t="shared" si="66"/>
        <v>5000</v>
      </c>
      <c r="W32" s="2">
        <f t="shared" si="67"/>
        <v>273500</v>
      </c>
      <c r="X32" s="1"/>
      <c r="Y32" s="1"/>
      <c r="Z32" s="2">
        <f t="shared" ref="Z32:Z33" si="68">+U32+X32</f>
        <v>268500</v>
      </c>
      <c r="AA32" s="2">
        <f t="shared" ref="AA32:AA33" si="69">+V32+Y32</f>
        <v>5000</v>
      </c>
      <c r="AB32" s="2">
        <f t="shared" ref="AB32:AB33" si="70">+Z32+AA32</f>
        <v>273500</v>
      </c>
    </row>
    <row r="33" spans="1:28" x14ac:dyDescent="0.25">
      <c r="A33" s="28" t="s">
        <v>42</v>
      </c>
      <c r="B33" s="13">
        <v>2618045</v>
      </c>
      <c r="C33" s="29"/>
      <c r="D33" s="13">
        <f t="shared" si="63"/>
        <v>2618045</v>
      </c>
      <c r="E33" s="45"/>
      <c r="F33" s="13"/>
      <c r="G33" s="79">
        <f t="shared" si="57"/>
        <v>2618045</v>
      </c>
      <c r="H33" s="79">
        <f t="shared" si="58"/>
        <v>0</v>
      </c>
      <c r="I33" s="79">
        <f t="shared" si="59"/>
        <v>2618045</v>
      </c>
      <c r="J33" s="77"/>
      <c r="K33" s="77"/>
      <c r="L33" s="77">
        <f t="shared" si="60"/>
        <v>2618045</v>
      </c>
      <c r="M33" s="77">
        <f t="shared" si="61"/>
        <v>0</v>
      </c>
      <c r="N33" s="77">
        <f t="shared" si="62"/>
        <v>2618045</v>
      </c>
      <c r="O33" t="s">
        <v>80</v>
      </c>
      <c r="P33" s="18"/>
      <c r="Q33" s="59">
        <v>20000</v>
      </c>
      <c r="R33" s="13">
        <f>SUM(P33:Q33)</f>
        <v>20000</v>
      </c>
      <c r="S33" s="1"/>
      <c r="T33" s="1"/>
      <c r="U33" s="2">
        <f t="shared" si="65"/>
        <v>0</v>
      </c>
      <c r="V33" s="2">
        <f t="shared" si="66"/>
        <v>20000</v>
      </c>
      <c r="W33" s="2">
        <f t="shared" si="67"/>
        <v>20000</v>
      </c>
      <c r="X33" s="1"/>
      <c r="Y33" s="1"/>
      <c r="Z33" s="2">
        <f t="shared" si="68"/>
        <v>0</v>
      </c>
      <c r="AA33" s="2">
        <f t="shared" si="69"/>
        <v>20000</v>
      </c>
      <c r="AB33" s="2">
        <f t="shared" si="70"/>
        <v>20000</v>
      </c>
    </row>
    <row r="34" spans="1:28" x14ac:dyDescent="0.25">
      <c r="A34" s="28" t="s">
        <v>43</v>
      </c>
      <c r="B34" s="13">
        <v>546722</v>
      </c>
      <c r="C34" s="29"/>
      <c r="D34" s="13">
        <f t="shared" si="63"/>
        <v>546722</v>
      </c>
      <c r="E34" s="45"/>
      <c r="F34" s="13"/>
      <c r="G34" s="79">
        <f t="shared" si="57"/>
        <v>546722</v>
      </c>
      <c r="H34" s="79">
        <f t="shared" si="58"/>
        <v>0</v>
      </c>
      <c r="I34" s="79">
        <f t="shared" si="59"/>
        <v>546722</v>
      </c>
      <c r="J34" s="77"/>
      <c r="K34" s="77"/>
      <c r="L34" s="77">
        <f t="shared" si="60"/>
        <v>546722</v>
      </c>
      <c r="M34" s="77">
        <f t="shared" si="61"/>
        <v>0</v>
      </c>
      <c r="N34" s="77">
        <f t="shared" si="62"/>
        <v>546722</v>
      </c>
      <c r="O34" s="87" t="s">
        <v>105</v>
      </c>
      <c r="P34" s="3"/>
      <c r="Q34" s="14"/>
      <c r="R34" s="3"/>
      <c r="S34" s="1"/>
      <c r="T34" s="1"/>
      <c r="U34" s="1"/>
      <c r="V34" s="1"/>
      <c r="W34" s="1"/>
      <c r="X34" s="1"/>
      <c r="Y34" s="1"/>
      <c r="Z34" s="2">
        <f t="shared" ref="Z34:Z39" si="71">+U34+X34</f>
        <v>0</v>
      </c>
      <c r="AA34" s="2">
        <f t="shared" ref="AA34:AA39" si="72">+V34+Y34</f>
        <v>0</v>
      </c>
      <c r="AB34" s="2">
        <f t="shared" ref="AB34:AB39" si="73">+Z34+AA34</f>
        <v>0</v>
      </c>
    </row>
    <row r="35" spans="1:28" x14ac:dyDescent="0.25">
      <c r="A35" s="28" t="s">
        <v>44</v>
      </c>
      <c r="B35" s="13">
        <f>1+227963</f>
        <v>227964</v>
      </c>
      <c r="C35" s="29"/>
      <c r="D35" s="13">
        <f t="shared" si="63"/>
        <v>227964</v>
      </c>
      <c r="E35" s="45"/>
      <c r="F35" s="13"/>
      <c r="G35" s="79">
        <f t="shared" si="57"/>
        <v>227964</v>
      </c>
      <c r="H35" s="79">
        <f t="shared" si="58"/>
        <v>0</v>
      </c>
      <c r="I35" s="79">
        <f t="shared" si="59"/>
        <v>227964</v>
      </c>
      <c r="J35" s="77"/>
      <c r="K35" s="77"/>
      <c r="L35" s="77">
        <f t="shared" si="60"/>
        <v>227964</v>
      </c>
      <c r="M35" s="77">
        <f t="shared" si="61"/>
        <v>0</v>
      </c>
      <c r="N35" s="77">
        <f t="shared" si="62"/>
        <v>227964</v>
      </c>
      <c r="O35" s="88"/>
      <c r="P35" s="13"/>
      <c r="Q35" s="14"/>
      <c r="R35" s="3"/>
      <c r="S35" s="1"/>
      <c r="T35" s="1"/>
      <c r="U35" s="1"/>
      <c r="V35" s="1"/>
      <c r="W35" s="1"/>
      <c r="X35" s="2"/>
      <c r="Y35" s="1"/>
      <c r="Z35" s="2">
        <f t="shared" si="71"/>
        <v>0</v>
      </c>
      <c r="AA35" s="2">
        <f t="shared" si="72"/>
        <v>0</v>
      </c>
      <c r="AB35" s="2">
        <f t="shared" si="73"/>
        <v>0</v>
      </c>
    </row>
    <row r="36" spans="1:28" x14ac:dyDescent="0.25">
      <c r="A36" s="28" t="s">
        <v>45</v>
      </c>
      <c r="B36" s="2"/>
      <c r="C36" s="14"/>
      <c r="D36" s="13">
        <f t="shared" si="63"/>
        <v>0</v>
      </c>
      <c r="E36" s="45"/>
      <c r="F36" s="13"/>
      <c r="G36" s="79">
        <f t="shared" si="57"/>
        <v>0</v>
      </c>
      <c r="H36" s="79">
        <f t="shared" si="58"/>
        <v>0</v>
      </c>
      <c r="I36" s="79">
        <f t="shared" si="59"/>
        <v>0</v>
      </c>
      <c r="J36" s="77"/>
      <c r="K36" s="77"/>
      <c r="L36" s="77">
        <f t="shared" si="60"/>
        <v>0</v>
      </c>
      <c r="M36" s="77">
        <f t="shared" si="61"/>
        <v>0</v>
      </c>
      <c r="N36" s="77">
        <f t="shared" si="62"/>
        <v>0</v>
      </c>
      <c r="O36" s="88"/>
      <c r="P36" s="3"/>
      <c r="Q36" s="14"/>
      <c r="R36" s="3"/>
      <c r="S36" s="1"/>
      <c r="T36" s="1"/>
      <c r="U36" s="1"/>
      <c r="V36" s="1"/>
      <c r="W36" s="1"/>
      <c r="X36" s="2"/>
      <c r="Y36" s="1"/>
      <c r="Z36" s="2">
        <f t="shared" si="71"/>
        <v>0</v>
      </c>
      <c r="AA36" s="2">
        <f t="shared" si="72"/>
        <v>0</v>
      </c>
      <c r="AB36" s="2">
        <f t="shared" si="73"/>
        <v>0</v>
      </c>
    </row>
    <row r="37" spans="1:28" x14ac:dyDescent="0.25">
      <c r="A37" s="28" t="s">
        <v>46</v>
      </c>
      <c r="B37" s="13">
        <v>2000</v>
      </c>
      <c r="C37" s="29"/>
      <c r="D37" s="13">
        <f t="shared" si="63"/>
        <v>2000</v>
      </c>
      <c r="E37" s="45"/>
      <c r="F37" s="13"/>
      <c r="G37" s="79">
        <f t="shared" si="57"/>
        <v>2000</v>
      </c>
      <c r="H37" s="79">
        <f t="shared" si="58"/>
        <v>0</v>
      </c>
      <c r="I37" s="79">
        <f t="shared" si="59"/>
        <v>2000</v>
      </c>
      <c r="J37" s="77"/>
      <c r="K37" s="77"/>
      <c r="L37" s="77">
        <f t="shared" si="60"/>
        <v>2000</v>
      </c>
      <c r="M37" s="77">
        <f t="shared" si="61"/>
        <v>0</v>
      </c>
      <c r="N37" s="77">
        <f t="shared" si="62"/>
        <v>2000</v>
      </c>
      <c r="O37" s="88"/>
      <c r="P37" s="3"/>
      <c r="Q37" s="14"/>
      <c r="R37" s="3"/>
      <c r="S37" s="1"/>
      <c r="T37" s="1"/>
      <c r="U37" s="1"/>
      <c r="V37" s="1"/>
      <c r="W37" s="1"/>
      <c r="X37" s="2"/>
      <c r="Y37" s="1"/>
      <c r="Z37" s="2">
        <f t="shared" si="71"/>
        <v>0</v>
      </c>
      <c r="AA37" s="2">
        <f t="shared" si="72"/>
        <v>0</v>
      </c>
      <c r="AB37" s="2">
        <f t="shared" si="73"/>
        <v>0</v>
      </c>
    </row>
    <row r="38" spans="1:28" x14ac:dyDescent="0.25">
      <c r="A38" s="20"/>
      <c r="B38" s="13"/>
      <c r="C38" s="29"/>
      <c r="D38" s="13"/>
      <c r="E38" s="45"/>
      <c r="F38" s="45"/>
      <c r="G38" s="45"/>
      <c r="H38" s="45"/>
      <c r="I38" s="45"/>
      <c r="J38" s="13"/>
      <c r="K38" s="13"/>
      <c r="L38" s="13"/>
      <c r="M38" s="13"/>
      <c r="N38" s="13"/>
      <c r="O38" s="88"/>
      <c r="P38" s="3"/>
      <c r="Q38" s="14"/>
      <c r="R38" s="3"/>
      <c r="S38" s="1"/>
      <c r="T38" s="1"/>
      <c r="U38" s="1"/>
      <c r="V38" s="1"/>
      <c r="W38" s="1"/>
      <c r="X38" s="2"/>
      <c r="Y38" s="1"/>
      <c r="Z38" s="2">
        <f t="shared" si="71"/>
        <v>0</v>
      </c>
      <c r="AA38" s="2">
        <f t="shared" si="72"/>
        <v>0</v>
      </c>
      <c r="AB38" s="2">
        <f t="shared" si="73"/>
        <v>0</v>
      </c>
    </row>
    <row r="39" spans="1:28" x14ac:dyDescent="0.25">
      <c r="A39" s="21" t="s">
        <v>47</v>
      </c>
      <c r="B39" s="3">
        <f>SUM(B40:B40)</f>
        <v>9935588</v>
      </c>
      <c r="C39" s="3">
        <f>SUM(C40:C40)</f>
        <v>0</v>
      </c>
      <c r="D39" s="3">
        <f>SUM(D40:D40)</f>
        <v>9935588</v>
      </c>
      <c r="E39" s="3">
        <f t="shared" ref="E39:N39" si="74">SUM(E40:E40)</f>
        <v>0</v>
      </c>
      <c r="F39" s="3">
        <f t="shared" si="74"/>
        <v>0</v>
      </c>
      <c r="G39" s="3">
        <f t="shared" si="74"/>
        <v>9935588</v>
      </c>
      <c r="H39" s="3">
        <f t="shared" si="74"/>
        <v>0</v>
      </c>
      <c r="I39" s="3">
        <f t="shared" si="74"/>
        <v>9935588</v>
      </c>
      <c r="J39" s="3">
        <f t="shared" si="74"/>
        <v>0</v>
      </c>
      <c r="K39" s="3">
        <f t="shared" si="74"/>
        <v>0</v>
      </c>
      <c r="L39" s="3">
        <f t="shared" si="74"/>
        <v>9935588</v>
      </c>
      <c r="M39" s="3">
        <f t="shared" si="74"/>
        <v>0</v>
      </c>
      <c r="N39" s="3">
        <f t="shared" si="74"/>
        <v>9935588</v>
      </c>
      <c r="O39" s="89"/>
      <c r="P39" s="3"/>
      <c r="Q39" s="14"/>
      <c r="R39" s="3"/>
      <c r="S39" s="1"/>
      <c r="T39" s="1"/>
      <c r="U39" s="1"/>
      <c r="V39" s="1"/>
      <c r="W39" s="1"/>
      <c r="X39" s="2"/>
      <c r="Y39" s="1"/>
      <c r="Z39" s="2">
        <f t="shared" si="71"/>
        <v>0</v>
      </c>
      <c r="AA39" s="2">
        <f t="shared" si="72"/>
        <v>0</v>
      </c>
      <c r="AB39" s="2">
        <f t="shared" si="73"/>
        <v>0</v>
      </c>
    </row>
    <row r="40" spans="1:28" x14ac:dyDescent="0.25">
      <c r="A40" s="28" t="s">
        <v>48</v>
      </c>
      <c r="B40" s="13">
        <v>9935588</v>
      </c>
      <c r="C40" s="29"/>
      <c r="D40" s="13">
        <f>SUM(B40:C40)</f>
        <v>9935588</v>
      </c>
      <c r="E40" s="45"/>
      <c r="F40" s="13"/>
      <c r="G40" s="79">
        <f t="shared" ref="G40" si="75">+B40+E40</f>
        <v>9935588</v>
      </c>
      <c r="H40" s="79">
        <f t="shared" ref="H40" si="76">+C40+F40</f>
        <v>0</v>
      </c>
      <c r="I40" s="79">
        <f t="shared" ref="I40" si="77">+G40+H40</f>
        <v>9935588</v>
      </c>
      <c r="J40" s="77"/>
      <c r="K40" s="77"/>
      <c r="L40" s="77">
        <f t="shared" ref="L40" si="78">+G40+J40</f>
        <v>9935588</v>
      </c>
      <c r="M40" s="77">
        <f t="shared" ref="M40" si="79">+H40+K40</f>
        <v>0</v>
      </c>
      <c r="N40" s="77">
        <f t="shared" ref="N40" si="80">+L40+M40</f>
        <v>9935588</v>
      </c>
      <c r="P40" s="3"/>
      <c r="Q40" s="14"/>
      <c r="R40" s="3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20"/>
      <c r="B41" s="13"/>
      <c r="C41" s="29"/>
      <c r="D41" s="13"/>
      <c r="E41" s="45"/>
      <c r="F41" s="45"/>
      <c r="G41" s="45"/>
      <c r="H41" s="45"/>
      <c r="I41" s="45"/>
      <c r="J41" s="13"/>
      <c r="K41" s="13"/>
      <c r="L41" s="13"/>
      <c r="M41" s="13"/>
      <c r="N41" s="13"/>
      <c r="O41" s="72" t="s">
        <v>5</v>
      </c>
      <c r="P41" s="3">
        <f>SUM(P42:P44)</f>
        <v>2735420</v>
      </c>
      <c r="Q41" s="14">
        <f>SUM(Q42:Q44)</f>
        <v>0</v>
      </c>
      <c r="R41" s="3">
        <f>SUM(R42:R44)</f>
        <v>2735420</v>
      </c>
      <c r="S41" s="3">
        <f t="shared" ref="S41:AB41" si="81">SUM(S42:S44)</f>
        <v>0</v>
      </c>
      <c r="T41" s="3">
        <f t="shared" si="81"/>
        <v>0</v>
      </c>
      <c r="U41" s="3">
        <f t="shared" si="81"/>
        <v>2735420</v>
      </c>
      <c r="V41" s="3">
        <f t="shared" si="81"/>
        <v>0</v>
      </c>
      <c r="W41" s="3">
        <f t="shared" si="81"/>
        <v>2735420</v>
      </c>
      <c r="X41" s="3">
        <f t="shared" si="81"/>
        <v>0</v>
      </c>
      <c r="Y41" s="3">
        <f t="shared" si="81"/>
        <v>0</v>
      </c>
      <c r="Z41" s="3">
        <f t="shared" si="81"/>
        <v>2735420</v>
      </c>
      <c r="AA41" s="3">
        <f t="shared" si="81"/>
        <v>0</v>
      </c>
      <c r="AB41" s="3">
        <f t="shared" si="81"/>
        <v>2735420</v>
      </c>
    </row>
    <row r="42" spans="1:28" x14ac:dyDescent="0.25">
      <c r="A42" s="21" t="s">
        <v>49</v>
      </c>
      <c r="B42" s="3">
        <f>SUM(B43)</f>
        <v>0</v>
      </c>
      <c r="C42" s="14">
        <f>SUM(C43)</f>
        <v>0</v>
      </c>
      <c r="D42" s="3">
        <f>SUM(D43)</f>
        <v>0</v>
      </c>
      <c r="E42" s="3">
        <f t="shared" ref="E42:N42" si="82">SUM(E43)</f>
        <v>0</v>
      </c>
      <c r="F42" s="3">
        <f t="shared" si="82"/>
        <v>0</v>
      </c>
      <c r="G42" s="3">
        <f t="shared" si="82"/>
        <v>0</v>
      </c>
      <c r="H42" s="3">
        <f t="shared" si="82"/>
        <v>0</v>
      </c>
      <c r="I42" s="3">
        <f t="shared" si="82"/>
        <v>0</v>
      </c>
      <c r="J42" s="3">
        <f t="shared" si="82"/>
        <v>0</v>
      </c>
      <c r="K42" s="3">
        <f t="shared" si="82"/>
        <v>0</v>
      </c>
      <c r="L42" s="3">
        <f t="shared" si="82"/>
        <v>0</v>
      </c>
      <c r="M42" s="3">
        <f t="shared" si="82"/>
        <v>0</v>
      </c>
      <c r="N42" s="3">
        <f t="shared" si="82"/>
        <v>0</v>
      </c>
      <c r="O42" s="48" t="s">
        <v>9</v>
      </c>
      <c r="P42" s="2">
        <f>645884+2037699+526+6311</f>
        <v>2690420</v>
      </c>
      <c r="Q42" s="25"/>
      <c r="R42" s="13">
        <f>SUM(P42:Q42)</f>
        <v>2690420</v>
      </c>
      <c r="S42" s="13"/>
      <c r="T42" s="1"/>
      <c r="U42" s="2">
        <f t="shared" ref="U42" si="83">+P42+S42</f>
        <v>2690420</v>
      </c>
      <c r="V42" s="2">
        <f t="shared" ref="V42" si="84">+Q42+T42</f>
        <v>0</v>
      </c>
      <c r="W42" s="2">
        <f t="shared" ref="W42" si="85">+U42+V42</f>
        <v>2690420</v>
      </c>
      <c r="X42" s="1"/>
      <c r="Y42" s="1"/>
      <c r="Z42" s="2">
        <f t="shared" ref="Z42" si="86">+U42+X42</f>
        <v>2690420</v>
      </c>
      <c r="AA42" s="2">
        <f t="shared" ref="AA42" si="87">+V42+Y42</f>
        <v>0</v>
      </c>
      <c r="AB42" s="2">
        <f t="shared" ref="AB42" si="88">+Z42+AA42</f>
        <v>2690420</v>
      </c>
    </row>
    <row r="43" spans="1:28" x14ac:dyDescent="0.25">
      <c r="A43" s="20" t="s">
        <v>50</v>
      </c>
      <c r="B43" s="13"/>
      <c r="C43" s="29"/>
      <c r="D43" s="13">
        <f>SUM(B43:C43)</f>
        <v>0</v>
      </c>
      <c r="E43" s="45"/>
      <c r="F43" s="13"/>
      <c r="G43" s="79">
        <f t="shared" ref="G43" si="89">+B43+E43</f>
        <v>0</v>
      </c>
      <c r="H43" s="79">
        <f t="shared" ref="H43" si="90">+C43+F43</f>
        <v>0</v>
      </c>
      <c r="I43" s="79">
        <f t="shared" ref="I43" si="91">+G43+H43</f>
        <v>0</v>
      </c>
      <c r="J43" s="77"/>
      <c r="K43" s="77"/>
      <c r="L43" s="77">
        <f t="shared" ref="L43" si="92">+G43+J43</f>
        <v>0</v>
      </c>
      <c r="M43" s="77">
        <f t="shared" ref="M43" si="93">+H43+K43</f>
        <v>0</v>
      </c>
      <c r="N43" s="77">
        <f t="shared" ref="N43" si="94">+L43+M43</f>
        <v>0</v>
      </c>
      <c r="O43" s="48" t="s">
        <v>10</v>
      </c>
      <c r="P43" s="2">
        <v>5000</v>
      </c>
      <c r="Q43" s="25"/>
      <c r="R43" s="13">
        <f>SUM(P43:Q43)</f>
        <v>5000</v>
      </c>
      <c r="S43" s="13"/>
      <c r="T43" s="1"/>
      <c r="U43" s="2">
        <f t="shared" ref="U43:U44" si="95">+P43+S43</f>
        <v>5000</v>
      </c>
      <c r="V43" s="2">
        <f t="shared" ref="V43:V44" si="96">+Q43+T43</f>
        <v>0</v>
      </c>
      <c r="W43" s="2">
        <f t="shared" ref="W43:W44" si="97">+U43+V43</f>
        <v>5000</v>
      </c>
      <c r="X43" s="1"/>
      <c r="Y43" s="1"/>
      <c r="Z43" s="2">
        <f t="shared" ref="Z43:Z44" si="98">+U43+X43</f>
        <v>5000</v>
      </c>
      <c r="AA43" s="2">
        <f t="shared" ref="AA43:AA44" si="99">+V43+Y43</f>
        <v>0</v>
      </c>
      <c r="AB43" s="2">
        <f t="shared" ref="AB43:AB44" si="100">+Z43+AA43</f>
        <v>5000</v>
      </c>
    </row>
    <row r="44" spans="1:28" x14ac:dyDescent="0.25">
      <c r="A44" s="21"/>
      <c r="B44" s="3"/>
      <c r="C44" s="14"/>
      <c r="D44" s="3"/>
      <c r="E44" s="8"/>
      <c r="F44" s="8"/>
      <c r="G44" s="8"/>
      <c r="H44" s="8"/>
      <c r="I44" s="8"/>
      <c r="J44" s="3"/>
      <c r="K44" s="3"/>
      <c r="L44" s="3"/>
      <c r="M44" s="3"/>
      <c r="N44" s="3"/>
      <c r="O44" s="48" t="s">
        <v>11</v>
      </c>
      <c r="P44" s="2">
        <v>40000</v>
      </c>
      <c r="Q44" s="25"/>
      <c r="R44" s="13">
        <f>SUM(P44:Q44)</f>
        <v>40000</v>
      </c>
      <c r="S44" s="1"/>
      <c r="T44" s="1"/>
      <c r="U44" s="2">
        <f t="shared" si="95"/>
        <v>40000</v>
      </c>
      <c r="V44" s="2">
        <f t="shared" si="96"/>
        <v>0</v>
      </c>
      <c r="W44" s="2">
        <f t="shared" si="97"/>
        <v>40000</v>
      </c>
      <c r="X44" s="1"/>
      <c r="Y44" s="1"/>
      <c r="Z44" s="2">
        <f t="shared" si="98"/>
        <v>40000</v>
      </c>
      <c r="AA44" s="2">
        <f t="shared" si="99"/>
        <v>0</v>
      </c>
      <c r="AB44" s="2">
        <f t="shared" si="100"/>
        <v>40000</v>
      </c>
    </row>
    <row r="45" spans="1:28" x14ac:dyDescent="0.25">
      <c r="A45" s="21" t="s">
        <v>51</v>
      </c>
      <c r="B45" s="3">
        <f>SUM(B46)</f>
        <v>0</v>
      </c>
      <c r="C45" s="14">
        <f>SUM(C46)</f>
        <v>0</v>
      </c>
      <c r="D45" s="3">
        <f>SUM(D46)</f>
        <v>0</v>
      </c>
      <c r="E45" s="3">
        <f t="shared" ref="E45:N45" si="101">SUM(E46)</f>
        <v>0</v>
      </c>
      <c r="F45" s="3">
        <f t="shared" si="101"/>
        <v>0</v>
      </c>
      <c r="G45" s="3">
        <f t="shared" si="101"/>
        <v>0</v>
      </c>
      <c r="H45" s="3">
        <f t="shared" si="101"/>
        <v>0</v>
      </c>
      <c r="I45" s="3">
        <f t="shared" si="101"/>
        <v>0</v>
      </c>
      <c r="J45" s="3">
        <f t="shared" si="101"/>
        <v>0</v>
      </c>
      <c r="K45" s="3">
        <f t="shared" si="101"/>
        <v>0</v>
      </c>
      <c r="L45" s="3">
        <f t="shared" si="101"/>
        <v>0</v>
      </c>
      <c r="M45" s="3">
        <f t="shared" si="101"/>
        <v>0</v>
      </c>
      <c r="N45" s="3">
        <f t="shared" si="101"/>
        <v>0</v>
      </c>
      <c r="O45" s="40"/>
      <c r="P45" s="2"/>
      <c r="Q45" s="25"/>
      <c r="R45" s="3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20" t="s">
        <v>52</v>
      </c>
      <c r="B46" s="13"/>
      <c r="C46" s="29"/>
      <c r="D46" s="13">
        <f>SUM(B46:C46)</f>
        <v>0</v>
      </c>
      <c r="E46" s="45"/>
      <c r="F46" s="13"/>
      <c r="G46" s="79">
        <f t="shared" ref="G46" si="102">+B46+E46</f>
        <v>0</v>
      </c>
      <c r="H46" s="79">
        <f t="shared" ref="H46" si="103">+C46+F46</f>
        <v>0</v>
      </c>
      <c r="I46" s="79">
        <f t="shared" ref="I46" si="104">+G46+H46</f>
        <v>0</v>
      </c>
      <c r="J46" s="77"/>
      <c r="K46" s="77"/>
      <c r="L46" s="77">
        <f t="shared" ref="L46" si="105">+G46+J46</f>
        <v>0</v>
      </c>
      <c r="M46" s="77">
        <f t="shared" ref="M46" si="106">+H46+K46</f>
        <v>0</v>
      </c>
      <c r="N46" s="77">
        <f t="shared" ref="N46" si="107">+L46+M46</f>
        <v>0</v>
      </c>
      <c r="O46" s="40"/>
      <c r="P46" s="2"/>
      <c r="Q46" s="25"/>
      <c r="R46" s="3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1"/>
      <c r="B47" s="2"/>
      <c r="C47" s="2"/>
      <c r="D47" s="3"/>
      <c r="E47" s="8"/>
      <c r="F47" s="8"/>
      <c r="G47" s="8"/>
      <c r="H47" s="8"/>
      <c r="I47" s="8"/>
      <c r="J47" s="3"/>
      <c r="K47" s="3"/>
      <c r="L47" s="3"/>
      <c r="M47" s="3"/>
      <c r="N47" s="3"/>
      <c r="O47" s="40"/>
      <c r="P47" s="2"/>
      <c r="Q47" s="25"/>
      <c r="R47" s="3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2.75" customHeight="1" x14ac:dyDescent="0.25">
      <c r="A48" s="6" t="s">
        <v>18</v>
      </c>
      <c r="B48" s="7">
        <f>SUM(B7,B12,B16,B27,B39,B42,B45)</f>
        <v>26861519</v>
      </c>
      <c r="C48" s="7">
        <f>SUM(C7,C12,C16,C27,C39,C42,C45)</f>
        <v>134666</v>
      </c>
      <c r="D48" s="7">
        <f>SUM(D7,D12,D16,D27,D39,D42,D45)</f>
        <v>26996185</v>
      </c>
      <c r="E48" s="7">
        <f t="shared" ref="E48:N48" si="108">SUM(E7,E12,E16,E27,E39,E42,E45)</f>
        <v>0</v>
      </c>
      <c r="F48" s="7">
        <f t="shared" si="108"/>
        <v>0</v>
      </c>
      <c r="G48" s="7">
        <f t="shared" si="108"/>
        <v>26861519</v>
      </c>
      <c r="H48" s="7">
        <f t="shared" si="108"/>
        <v>134666</v>
      </c>
      <c r="I48" s="7">
        <f t="shared" si="108"/>
        <v>26996185</v>
      </c>
      <c r="J48" s="7">
        <f t="shared" si="108"/>
        <v>0</v>
      </c>
      <c r="K48" s="7">
        <f t="shared" si="108"/>
        <v>0</v>
      </c>
      <c r="L48" s="7">
        <f t="shared" si="108"/>
        <v>26861519</v>
      </c>
      <c r="M48" s="7">
        <f t="shared" si="108"/>
        <v>134666</v>
      </c>
      <c r="N48" s="7">
        <f t="shared" si="108"/>
        <v>26996185</v>
      </c>
      <c r="O48" s="74" t="s">
        <v>21</v>
      </c>
      <c r="P48" s="5">
        <f>SUM(P7,P9,P11,P16,P18,P25,P28,P30,P41)</f>
        <v>21207270</v>
      </c>
      <c r="Q48" s="38">
        <f>SUM(Q7,Q9,Q11,Q16,Q18,Q25,Q28,Q30,Q41)</f>
        <v>3626554</v>
      </c>
      <c r="R48" s="5">
        <f>SUM(R7,R9,R11,R16,R18,R25,R28,R30,R41)</f>
        <v>24833824</v>
      </c>
      <c r="S48" s="5">
        <f t="shared" ref="S48:AB48" si="109">SUM(S7,S9,S11,S16,S18,S25,S28,S30,S41)</f>
        <v>0</v>
      </c>
      <c r="T48" s="5">
        <f t="shared" si="109"/>
        <v>0</v>
      </c>
      <c r="U48" s="5">
        <f t="shared" si="109"/>
        <v>21207270</v>
      </c>
      <c r="V48" s="5">
        <f t="shared" si="109"/>
        <v>3295524</v>
      </c>
      <c r="W48" s="5">
        <f t="shared" si="109"/>
        <v>24502794</v>
      </c>
      <c r="X48" s="5">
        <f t="shared" si="109"/>
        <v>0</v>
      </c>
      <c r="Y48" s="5">
        <f t="shared" si="109"/>
        <v>0</v>
      </c>
      <c r="Z48" s="5">
        <f t="shared" si="109"/>
        <v>21207270</v>
      </c>
      <c r="AA48" s="5">
        <f t="shared" si="109"/>
        <v>3295524</v>
      </c>
      <c r="AB48" s="5">
        <f t="shared" si="109"/>
        <v>24502794</v>
      </c>
    </row>
    <row r="49" spans="1:28" x14ac:dyDescent="0.25">
      <c r="A49" s="15" t="s">
        <v>19</v>
      </c>
      <c r="B49" s="3">
        <f>SUM(B50,B55:B56)</f>
        <v>3408120</v>
      </c>
      <c r="C49" s="3">
        <f>SUM(C50,C55:C56)</f>
        <v>0</v>
      </c>
      <c r="D49" s="3">
        <f>SUM(D50,D55:D56)</f>
        <v>3408120</v>
      </c>
      <c r="E49" s="3">
        <f>SUM(E50,E55:E57)</f>
        <v>0</v>
      </c>
      <c r="F49" s="3">
        <f t="shared" ref="F49:N49" si="110">SUM(F50,F55:F57)</f>
        <v>0</v>
      </c>
      <c r="G49" s="3">
        <f t="shared" si="110"/>
        <v>3408120</v>
      </c>
      <c r="H49" s="3">
        <f t="shared" si="110"/>
        <v>0</v>
      </c>
      <c r="I49" s="3">
        <f t="shared" si="110"/>
        <v>3408120</v>
      </c>
      <c r="J49" s="3">
        <f t="shared" si="110"/>
        <v>0</v>
      </c>
      <c r="K49" s="3">
        <f t="shared" si="110"/>
        <v>0</v>
      </c>
      <c r="L49" s="3">
        <f t="shared" si="110"/>
        <v>3408120</v>
      </c>
      <c r="M49" s="3">
        <f t="shared" si="110"/>
        <v>0</v>
      </c>
      <c r="N49" s="3">
        <f t="shared" si="110"/>
        <v>3408120</v>
      </c>
      <c r="O49" s="40" t="s">
        <v>58</v>
      </c>
      <c r="P49" s="10">
        <f>SUM(P50,P55:P56)</f>
        <v>1895779</v>
      </c>
      <c r="Q49" s="91">
        <f>SUM(Q50,Q55:Q56)</f>
        <v>0</v>
      </c>
      <c r="R49" s="10">
        <f>SUM(R50,R55:R56)</f>
        <v>1895779</v>
      </c>
      <c r="S49" s="10">
        <f t="shared" ref="S49:AB49" si="111">SUM(S50,S55:S56)</f>
        <v>0</v>
      </c>
      <c r="T49" s="10">
        <f t="shared" si="111"/>
        <v>0</v>
      </c>
      <c r="U49" s="10">
        <f t="shared" si="111"/>
        <v>1895779</v>
      </c>
      <c r="V49" s="10">
        <f t="shared" si="111"/>
        <v>0</v>
      </c>
      <c r="W49" s="10">
        <f t="shared" si="111"/>
        <v>1895779</v>
      </c>
      <c r="X49" s="10">
        <f t="shared" si="111"/>
        <v>0</v>
      </c>
      <c r="Y49" s="10">
        <f t="shared" si="111"/>
        <v>0</v>
      </c>
      <c r="Z49" s="10">
        <f t="shared" si="111"/>
        <v>1895779</v>
      </c>
      <c r="AA49" s="10">
        <f t="shared" si="111"/>
        <v>0</v>
      </c>
      <c r="AB49" s="10">
        <f t="shared" si="111"/>
        <v>1895779</v>
      </c>
    </row>
    <row r="50" spans="1:28" x14ac:dyDescent="0.25">
      <c r="A50" s="22" t="s">
        <v>63</v>
      </c>
      <c r="B50" s="13">
        <f>SUM(B51:B54)</f>
        <v>1908120</v>
      </c>
      <c r="C50" s="13">
        <f>SUM(C51:C54)</f>
        <v>0</v>
      </c>
      <c r="D50" s="46">
        <f>SUM(D51:D54)</f>
        <v>1908120</v>
      </c>
      <c r="E50" s="45"/>
      <c r="F50" s="13"/>
      <c r="G50" s="79">
        <f t="shared" ref="G50" si="112">+B50+E50</f>
        <v>1908120</v>
      </c>
      <c r="H50" s="79">
        <f t="shared" ref="H50" si="113">+C50+F50</f>
        <v>0</v>
      </c>
      <c r="I50" s="79">
        <f t="shared" ref="I50" si="114">+G50+H50</f>
        <v>1908120</v>
      </c>
      <c r="J50" s="77"/>
      <c r="K50" s="77"/>
      <c r="L50" s="77">
        <f t="shared" ref="L50" si="115">+G50+J50</f>
        <v>1908120</v>
      </c>
      <c r="M50" s="77">
        <f t="shared" ref="M50" si="116">+H50+K50</f>
        <v>0</v>
      </c>
      <c r="N50" s="77">
        <f t="shared" ref="N50" si="117">+L50+M50</f>
        <v>1908120</v>
      </c>
      <c r="O50" s="84" t="s">
        <v>64</v>
      </c>
      <c r="P50" s="13">
        <f>SUM(P51:P53)</f>
        <v>319034</v>
      </c>
      <c r="Q50" s="29">
        <f>SUM(Q51:Q53)</f>
        <v>0</v>
      </c>
      <c r="R50" s="13">
        <f>SUM(R51:R53)</f>
        <v>319034</v>
      </c>
      <c r="S50" s="13"/>
      <c r="T50" s="1"/>
      <c r="U50" s="2">
        <f t="shared" ref="U50" si="118">+P50+S50</f>
        <v>319034</v>
      </c>
      <c r="V50" s="2">
        <f t="shared" ref="V50" si="119">+Q50+T50</f>
        <v>0</v>
      </c>
      <c r="W50" s="2">
        <f t="shared" ref="W50" si="120">+U50+V50</f>
        <v>319034</v>
      </c>
      <c r="X50" s="2"/>
      <c r="Y50" s="1"/>
      <c r="Z50" s="2">
        <f t="shared" ref="Z50" si="121">+U50+X50</f>
        <v>319034</v>
      </c>
      <c r="AA50" s="2">
        <f t="shared" ref="AA50" si="122">+V50+Y50</f>
        <v>0</v>
      </c>
      <c r="AB50" s="2">
        <f t="shared" ref="AB50" si="123">+Z50+AA50</f>
        <v>319034</v>
      </c>
    </row>
    <row r="51" spans="1:28" x14ac:dyDescent="0.25">
      <c r="A51" s="49" t="s">
        <v>73</v>
      </c>
      <c r="B51" s="30"/>
      <c r="C51" s="30"/>
      <c r="D51" s="30">
        <f t="shared" ref="D51:D57" si="124">SUM(B51:C51)</f>
        <v>0</v>
      </c>
      <c r="E51" s="63"/>
      <c r="F51" s="30"/>
      <c r="G51" s="52">
        <f t="shared" ref="G51:G55" si="125">+B51+E51</f>
        <v>0</v>
      </c>
      <c r="H51" s="52">
        <f t="shared" ref="H51:H56" si="126">+C51+F51</f>
        <v>0</v>
      </c>
      <c r="I51" s="52">
        <f t="shared" ref="I51:I56" si="127">+G51+H51</f>
        <v>0</v>
      </c>
      <c r="J51" s="30"/>
      <c r="K51" s="30"/>
      <c r="L51" s="77">
        <f t="shared" ref="L51:L57" si="128">+G51+J51</f>
        <v>0</v>
      </c>
      <c r="M51" s="77">
        <f t="shared" ref="M51:M57" si="129">+H51+K51</f>
        <v>0</v>
      </c>
      <c r="N51" s="77">
        <f t="shared" ref="N51:N57" si="130">+L51+M51</f>
        <v>0</v>
      </c>
      <c r="O51" s="81" t="s">
        <v>76</v>
      </c>
      <c r="P51" s="30">
        <v>69798</v>
      </c>
      <c r="Q51" s="31"/>
      <c r="R51" s="30">
        <f>SUM(P51:Q51)</f>
        <v>69798</v>
      </c>
      <c r="S51" s="13"/>
      <c r="T51" s="1"/>
      <c r="U51" s="30">
        <f t="shared" ref="U51:U56" si="131">+P51+S51</f>
        <v>69798</v>
      </c>
      <c r="V51" s="30">
        <f t="shared" ref="V51:V56" si="132">+Q51+T51</f>
        <v>0</v>
      </c>
      <c r="W51" s="30">
        <f t="shared" ref="W51:W56" si="133">+U51+V51</f>
        <v>69798</v>
      </c>
      <c r="X51" s="2"/>
      <c r="Y51" s="35"/>
      <c r="Z51" s="30">
        <f t="shared" ref="Z51:Z55" si="134">+U51+X51</f>
        <v>69798</v>
      </c>
      <c r="AA51" s="30">
        <f t="shared" ref="AA51:AA55" si="135">+V51+Y51</f>
        <v>0</v>
      </c>
      <c r="AB51" s="30">
        <f t="shared" ref="AB51:AB55" si="136">+Z51+AA51</f>
        <v>69798</v>
      </c>
    </row>
    <row r="52" spans="1:28" x14ac:dyDescent="0.25">
      <c r="A52" s="49" t="s">
        <v>74</v>
      </c>
      <c r="B52" s="30"/>
      <c r="C52" s="30"/>
      <c r="D52" s="30">
        <f t="shared" si="124"/>
        <v>0</v>
      </c>
      <c r="E52" s="63"/>
      <c r="F52" s="30"/>
      <c r="G52" s="52">
        <f t="shared" si="125"/>
        <v>0</v>
      </c>
      <c r="H52" s="52">
        <f t="shared" si="126"/>
        <v>0</v>
      </c>
      <c r="I52" s="52">
        <f t="shared" si="127"/>
        <v>0</v>
      </c>
      <c r="J52" s="30"/>
      <c r="K52" s="30"/>
      <c r="L52" s="77">
        <f t="shared" si="128"/>
        <v>0</v>
      </c>
      <c r="M52" s="77">
        <f t="shared" si="129"/>
        <v>0</v>
      </c>
      <c r="N52" s="77">
        <f t="shared" si="130"/>
        <v>0</v>
      </c>
      <c r="O52" s="81" t="s">
        <v>77</v>
      </c>
      <c r="P52" s="30">
        <v>163093</v>
      </c>
      <c r="Q52" s="31"/>
      <c r="R52" s="30">
        <f>SUM(P52:Q52)</f>
        <v>163093</v>
      </c>
      <c r="S52" s="13"/>
      <c r="T52" s="1"/>
      <c r="U52" s="30">
        <f t="shared" si="131"/>
        <v>163093</v>
      </c>
      <c r="V52" s="30">
        <f t="shared" si="132"/>
        <v>0</v>
      </c>
      <c r="W52" s="30">
        <f t="shared" si="133"/>
        <v>163093</v>
      </c>
      <c r="X52" s="2"/>
      <c r="Y52" s="35"/>
      <c r="Z52" s="30">
        <f t="shared" si="134"/>
        <v>163093</v>
      </c>
      <c r="AA52" s="30">
        <f t="shared" si="135"/>
        <v>0</v>
      </c>
      <c r="AB52" s="30">
        <f t="shared" si="136"/>
        <v>163093</v>
      </c>
    </row>
    <row r="53" spans="1:28" x14ac:dyDescent="0.25">
      <c r="A53" s="49" t="s">
        <v>75</v>
      </c>
      <c r="B53" s="30"/>
      <c r="C53" s="30"/>
      <c r="D53" s="30">
        <f t="shared" si="124"/>
        <v>0</v>
      </c>
      <c r="E53" s="63"/>
      <c r="F53" s="30"/>
      <c r="G53" s="52">
        <f t="shared" si="125"/>
        <v>0</v>
      </c>
      <c r="H53" s="52">
        <f t="shared" si="126"/>
        <v>0</v>
      </c>
      <c r="I53" s="52">
        <f t="shared" si="127"/>
        <v>0</v>
      </c>
      <c r="J53" s="30"/>
      <c r="K53" s="30"/>
      <c r="L53" s="77">
        <f t="shared" si="128"/>
        <v>0</v>
      </c>
      <c r="M53" s="77">
        <f t="shared" si="129"/>
        <v>0</v>
      </c>
      <c r="N53" s="77">
        <f t="shared" si="130"/>
        <v>0</v>
      </c>
      <c r="O53" s="81" t="s">
        <v>78</v>
      </c>
      <c r="P53" s="30">
        <v>86143</v>
      </c>
      <c r="Q53" s="31"/>
      <c r="R53" s="30">
        <f>SUM(P53:Q53)</f>
        <v>86143</v>
      </c>
      <c r="S53" s="13"/>
      <c r="T53" s="1"/>
      <c r="U53" s="30">
        <f t="shared" si="131"/>
        <v>86143</v>
      </c>
      <c r="V53" s="30">
        <f t="shared" si="132"/>
        <v>0</v>
      </c>
      <c r="W53" s="30">
        <f t="shared" si="133"/>
        <v>86143</v>
      </c>
      <c r="X53" s="2"/>
      <c r="Y53" s="35"/>
      <c r="Z53" s="30">
        <f t="shared" si="134"/>
        <v>86143</v>
      </c>
      <c r="AA53" s="30">
        <f t="shared" si="135"/>
        <v>0</v>
      </c>
      <c r="AB53" s="30">
        <f t="shared" si="136"/>
        <v>86143</v>
      </c>
    </row>
    <row r="54" spans="1:28" x14ac:dyDescent="0.25">
      <c r="A54" s="49" t="s">
        <v>104</v>
      </c>
      <c r="B54" s="30">
        <v>1908120</v>
      </c>
      <c r="C54" s="30"/>
      <c r="D54" s="30">
        <f t="shared" si="124"/>
        <v>1908120</v>
      </c>
      <c r="E54" s="63"/>
      <c r="F54" s="30"/>
      <c r="G54" s="52"/>
      <c r="H54" s="52"/>
      <c r="I54" s="52"/>
      <c r="J54" s="30"/>
      <c r="K54" s="30"/>
      <c r="L54" s="77"/>
      <c r="M54" s="77"/>
      <c r="N54" s="77"/>
      <c r="O54" s="49" t="s">
        <v>104</v>
      </c>
      <c r="P54" s="30">
        <v>0</v>
      </c>
      <c r="Q54" s="31"/>
      <c r="R54" s="30"/>
      <c r="S54" s="13"/>
      <c r="T54" s="1"/>
      <c r="U54" s="30">
        <f t="shared" si="131"/>
        <v>0</v>
      </c>
      <c r="V54" s="30"/>
      <c r="W54" s="30"/>
      <c r="X54" s="2"/>
      <c r="Y54" s="35"/>
      <c r="Z54" s="30">
        <f t="shared" si="134"/>
        <v>0</v>
      </c>
      <c r="AA54" s="30"/>
      <c r="AB54" s="30"/>
    </row>
    <row r="55" spans="1:28" ht="12.75" customHeight="1" x14ac:dyDescent="0.25">
      <c r="A55" s="22" t="s">
        <v>67</v>
      </c>
      <c r="B55" s="13">
        <v>1500000</v>
      </c>
      <c r="C55" s="13"/>
      <c r="D55" s="13">
        <f t="shared" si="124"/>
        <v>1500000</v>
      </c>
      <c r="E55" s="45"/>
      <c r="F55" s="13"/>
      <c r="G55" s="79">
        <f t="shared" si="125"/>
        <v>1500000</v>
      </c>
      <c r="H55" s="79">
        <f t="shared" si="126"/>
        <v>0</v>
      </c>
      <c r="I55" s="79">
        <f t="shared" si="127"/>
        <v>1500000</v>
      </c>
      <c r="J55" s="77"/>
      <c r="K55" s="77"/>
      <c r="L55" s="77">
        <f t="shared" si="128"/>
        <v>1500000</v>
      </c>
      <c r="M55" s="77">
        <f t="shared" si="129"/>
        <v>0</v>
      </c>
      <c r="N55" s="77">
        <f t="shared" si="130"/>
        <v>1500000</v>
      </c>
      <c r="O55" s="48" t="s">
        <v>68</v>
      </c>
      <c r="P55" s="13">
        <v>1500000</v>
      </c>
      <c r="Q55" s="29"/>
      <c r="R55" s="13">
        <f>SUM(P55:Q55)</f>
        <v>1500000</v>
      </c>
      <c r="S55" s="13"/>
      <c r="T55" s="1"/>
      <c r="U55" s="2">
        <f t="shared" si="131"/>
        <v>1500000</v>
      </c>
      <c r="V55" s="2">
        <f t="shared" si="132"/>
        <v>0</v>
      </c>
      <c r="W55" s="2">
        <f t="shared" si="133"/>
        <v>1500000</v>
      </c>
      <c r="X55" s="2"/>
      <c r="Y55" s="1"/>
      <c r="Z55" s="2">
        <f t="shared" si="134"/>
        <v>1500000</v>
      </c>
      <c r="AA55" s="2">
        <f t="shared" si="135"/>
        <v>0</v>
      </c>
      <c r="AB55" s="2">
        <f t="shared" si="136"/>
        <v>1500000</v>
      </c>
    </row>
    <row r="56" spans="1:28" ht="26.4" x14ac:dyDescent="0.25">
      <c r="A56" s="22" t="s">
        <v>61</v>
      </c>
      <c r="B56" s="13"/>
      <c r="C56" s="13"/>
      <c r="D56" s="13">
        <f t="shared" si="124"/>
        <v>0</v>
      </c>
      <c r="E56" s="45"/>
      <c r="F56" s="13"/>
      <c r="G56" s="79">
        <f>+B56+E56</f>
        <v>0</v>
      </c>
      <c r="H56" s="79">
        <f t="shared" si="126"/>
        <v>0</v>
      </c>
      <c r="I56" s="79">
        <f t="shared" si="127"/>
        <v>0</v>
      </c>
      <c r="J56" s="77"/>
      <c r="K56" s="77"/>
      <c r="L56" s="77">
        <f t="shared" si="128"/>
        <v>0</v>
      </c>
      <c r="M56" s="77">
        <f t="shared" si="129"/>
        <v>0</v>
      </c>
      <c r="N56" s="77">
        <f t="shared" si="130"/>
        <v>0</v>
      </c>
      <c r="O56" s="76" t="s">
        <v>66</v>
      </c>
      <c r="P56" s="77">
        <v>76745</v>
      </c>
      <c r="Q56" s="29"/>
      <c r="R56" s="13">
        <f>SUM(P56:Q56)</f>
        <v>76745</v>
      </c>
      <c r="S56" s="13"/>
      <c r="T56" s="1"/>
      <c r="U56" s="2">
        <f t="shared" si="131"/>
        <v>76745</v>
      </c>
      <c r="V56" s="2">
        <f t="shared" si="132"/>
        <v>0</v>
      </c>
      <c r="W56" s="2">
        <f t="shared" si="133"/>
        <v>76745</v>
      </c>
      <c r="X56" s="2"/>
      <c r="Y56" s="1"/>
      <c r="Z56" s="2">
        <f t="shared" ref="Z56" si="137">+U56+X56</f>
        <v>76745</v>
      </c>
      <c r="AA56" s="2">
        <f t="shared" ref="AA56" si="138">+V56+Y56</f>
        <v>0</v>
      </c>
      <c r="AB56" s="2">
        <f t="shared" ref="AB56" si="139">+Z56+AA56</f>
        <v>76745</v>
      </c>
    </row>
    <row r="57" spans="1:28" x14ac:dyDescent="0.25">
      <c r="A57" s="22" t="s">
        <v>87</v>
      </c>
      <c r="B57" s="13"/>
      <c r="C57" s="13"/>
      <c r="D57" s="13">
        <f t="shared" si="124"/>
        <v>0</v>
      </c>
      <c r="E57" s="45"/>
      <c r="F57" s="37"/>
      <c r="G57" s="79">
        <f>+B57+E57</f>
        <v>0</v>
      </c>
      <c r="H57" s="79">
        <f t="shared" ref="H57" si="140">+C57+F57</f>
        <v>0</v>
      </c>
      <c r="I57" s="79">
        <f t="shared" ref="I57" si="141">+G57+H57</f>
        <v>0</v>
      </c>
      <c r="J57" s="77"/>
      <c r="K57" s="77"/>
      <c r="L57" s="77">
        <f t="shared" si="128"/>
        <v>0</v>
      </c>
      <c r="M57" s="77">
        <f t="shared" si="129"/>
        <v>0</v>
      </c>
      <c r="N57" s="77">
        <f t="shared" si="130"/>
        <v>0</v>
      </c>
      <c r="O57" s="76"/>
      <c r="P57" s="77"/>
      <c r="Q57" s="29"/>
      <c r="R57" s="13"/>
      <c r="S57" s="13"/>
      <c r="T57" s="1"/>
      <c r="U57" s="2"/>
      <c r="V57" s="2"/>
      <c r="W57" s="2"/>
      <c r="X57" s="1"/>
      <c r="Y57" s="1"/>
      <c r="Z57" s="1"/>
      <c r="AA57" s="1"/>
      <c r="AB57" s="1"/>
    </row>
    <row r="58" spans="1:28" x14ac:dyDescent="0.25">
      <c r="A58" s="11" t="s">
        <v>20</v>
      </c>
      <c r="B58" s="4">
        <f>SUM(B48,B49)</f>
        <v>30269639</v>
      </c>
      <c r="C58" s="4">
        <f>SUM(C48,C49)</f>
        <v>134666</v>
      </c>
      <c r="D58" s="4">
        <f>SUM(D48,D49)</f>
        <v>30404305</v>
      </c>
      <c r="E58" s="4">
        <f>SUM(E48,E49)</f>
        <v>0</v>
      </c>
      <c r="F58" s="4">
        <f t="shared" ref="F58:N58" si="142">SUM(F48,F49)</f>
        <v>0</v>
      </c>
      <c r="G58" s="4">
        <f t="shared" si="142"/>
        <v>30269639</v>
      </c>
      <c r="H58" s="4">
        <f t="shared" si="142"/>
        <v>134666</v>
      </c>
      <c r="I58" s="4">
        <f t="shared" si="142"/>
        <v>30404305</v>
      </c>
      <c r="J58" s="4">
        <f t="shared" si="142"/>
        <v>0</v>
      </c>
      <c r="K58" s="4">
        <f t="shared" si="142"/>
        <v>0</v>
      </c>
      <c r="L58" s="4">
        <f t="shared" si="142"/>
        <v>30269639</v>
      </c>
      <c r="M58" s="4">
        <f t="shared" si="142"/>
        <v>134666</v>
      </c>
      <c r="N58" s="4">
        <f t="shared" si="142"/>
        <v>30404305</v>
      </c>
      <c r="O58" s="74" t="s">
        <v>23</v>
      </c>
      <c r="P58" s="4">
        <f>SUM(P48,P49)</f>
        <v>23103049</v>
      </c>
      <c r="Q58" s="60">
        <f>SUM(Q48,Q49)</f>
        <v>3626554</v>
      </c>
      <c r="R58" s="4">
        <f>SUM(R48,R49)</f>
        <v>26729603</v>
      </c>
      <c r="S58" s="4">
        <f t="shared" ref="S58:AB58" si="143">SUM(S48,S49)</f>
        <v>0</v>
      </c>
      <c r="T58" s="4">
        <f t="shared" si="143"/>
        <v>0</v>
      </c>
      <c r="U58" s="4">
        <f t="shared" si="143"/>
        <v>23103049</v>
      </c>
      <c r="V58" s="4">
        <f t="shared" si="143"/>
        <v>3295524</v>
      </c>
      <c r="W58" s="4">
        <f t="shared" si="143"/>
        <v>26398573</v>
      </c>
      <c r="X58" s="4">
        <f t="shared" si="143"/>
        <v>0</v>
      </c>
      <c r="Y58" s="4">
        <f t="shared" si="143"/>
        <v>0</v>
      </c>
      <c r="Z58" s="4">
        <f t="shared" si="143"/>
        <v>23103049</v>
      </c>
      <c r="AA58" s="4">
        <f t="shared" si="143"/>
        <v>3295524</v>
      </c>
      <c r="AB58" s="4">
        <f t="shared" si="143"/>
        <v>26398573</v>
      </c>
    </row>
    <row r="59" spans="1:28" x14ac:dyDescent="0.25">
      <c r="R59" s="16"/>
      <c r="Z59" s="90"/>
    </row>
    <row r="60" spans="1:28" x14ac:dyDescent="0.25">
      <c r="A60" s="106" t="str">
        <f>+A2</f>
        <v>Komárom Város Önkormányzata és az általa irányított költségvetési szervek 2025. évi tervezett bevételei és kiadásai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Z60" s="25">
        <f>+Z58-Z59</f>
        <v>23103049</v>
      </c>
    </row>
    <row r="61" spans="1:28" x14ac:dyDescent="0.25">
      <c r="AB61" s="24" t="s">
        <v>15</v>
      </c>
    </row>
    <row r="62" spans="1:28" ht="36" customHeight="1" x14ac:dyDescent="0.25">
      <c r="A62" s="99" t="s">
        <v>0</v>
      </c>
      <c r="B62" s="93" t="s">
        <v>92</v>
      </c>
      <c r="C62" s="95"/>
      <c r="D62" s="94"/>
      <c r="E62" s="93" t="s">
        <v>82</v>
      </c>
      <c r="F62" s="94"/>
      <c r="G62" s="93" t="s">
        <v>93</v>
      </c>
      <c r="H62" s="95"/>
      <c r="I62" s="94"/>
      <c r="J62" s="93" t="str">
        <f>+J4</f>
        <v>Javasolt módosítás</v>
      </c>
      <c r="K62" s="94"/>
      <c r="L62" s="93" t="str">
        <f>+G62</f>
        <v>2025. évi módosított bevételek                            GAZDASÁGI SZERVEZETTEL NEM RENDELKEZŐ INTÉZMÉNYEK</v>
      </c>
      <c r="M62" s="95"/>
      <c r="N62" s="94"/>
      <c r="O62" s="99" t="s">
        <v>1</v>
      </c>
      <c r="P62" s="93" t="s">
        <v>100</v>
      </c>
      <c r="Q62" s="95"/>
      <c r="R62" s="94"/>
      <c r="S62" s="93" t="s">
        <v>82</v>
      </c>
      <c r="T62" s="94"/>
      <c r="U62" s="93" t="s">
        <v>84</v>
      </c>
      <c r="V62" s="95"/>
      <c r="W62" s="94"/>
      <c r="X62" s="93" t="s">
        <v>82</v>
      </c>
      <c r="Y62" s="94"/>
      <c r="Z62" s="93" t="s">
        <v>93</v>
      </c>
      <c r="AA62" s="95"/>
      <c r="AB62" s="94"/>
    </row>
    <row r="63" spans="1:28" ht="12.75" customHeight="1" x14ac:dyDescent="0.25">
      <c r="A63" s="100"/>
      <c r="B63" s="96" t="s">
        <v>12</v>
      </c>
      <c r="C63" s="96" t="s">
        <v>13</v>
      </c>
      <c r="D63" s="96" t="str">
        <f>+D5</f>
        <v>1/2025.(II.12.) önk.rendelet eredeti ei.</v>
      </c>
      <c r="E63" s="96" t="s">
        <v>12</v>
      </c>
      <c r="F63" s="96" t="s">
        <v>13</v>
      </c>
      <c r="G63" s="96" t="s">
        <v>12</v>
      </c>
      <c r="H63" s="96" t="s">
        <v>13</v>
      </c>
      <c r="I63" s="98" t="str">
        <f>+I5</f>
        <v>5/2024.(VI.26.) önk.rendelet mód. ei.</v>
      </c>
      <c r="J63" s="98" t="str">
        <f t="shared" ref="J63:N63" si="144">+J5</f>
        <v>Kötelező feladatok</v>
      </c>
      <c r="K63" s="98" t="str">
        <f t="shared" si="144"/>
        <v>Önként vállalt feladatok</v>
      </c>
      <c r="L63" s="98" t="str">
        <f t="shared" si="144"/>
        <v>Kötelező feladatok</v>
      </c>
      <c r="M63" s="98" t="str">
        <f t="shared" si="144"/>
        <v>Önként vállalt feladatok</v>
      </c>
      <c r="N63" s="98" t="str">
        <f t="shared" si="144"/>
        <v>../2024.(X…..) önk.rendelet mód. ei.</v>
      </c>
      <c r="O63" s="100"/>
      <c r="P63" s="96" t="s">
        <v>12</v>
      </c>
      <c r="Q63" s="96" t="s">
        <v>13</v>
      </c>
      <c r="R63" s="96" t="str">
        <f>+R5</f>
        <v>1/2025.(II.12.) önk.rendelet eredeti ei.</v>
      </c>
      <c r="S63" s="96" t="s">
        <v>12</v>
      </c>
      <c r="T63" s="96" t="s">
        <v>13</v>
      </c>
      <c r="U63" s="96" t="s">
        <v>12</v>
      </c>
      <c r="V63" s="96" t="s">
        <v>13</v>
      </c>
      <c r="W63" s="98" t="str">
        <f>+W5</f>
        <v>5/2024.(VI.26.) önk.rendelet mód. ei.</v>
      </c>
      <c r="X63" s="96" t="s">
        <v>12</v>
      </c>
      <c r="Y63" s="96" t="s">
        <v>13</v>
      </c>
      <c r="Z63" s="96" t="s">
        <v>12</v>
      </c>
      <c r="AA63" s="96" t="s">
        <v>13</v>
      </c>
      <c r="AB63" s="98" t="str">
        <f>+AB5</f>
        <v>../2024.(X…..) önk.rendelet mód. ei.</v>
      </c>
    </row>
    <row r="64" spans="1:28" ht="26.1" customHeight="1" x14ac:dyDescent="0.25">
      <c r="A64" s="101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101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</row>
    <row r="65" spans="1:28" x14ac:dyDescent="0.25">
      <c r="A65" s="21" t="s">
        <v>59</v>
      </c>
      <c r="B65" s="10">
        <f>SUM(B66:B67)</f>
        <v>85750</v>
      </c>
      <c r="C65" s="14">
        <f>SUM(C66:C67)</f>
        <v>0</v>
      </c>
      <c r="D65" s="10">
        <f>SUM(D66:D67)</f>
        <v>85750</v>
      </c>
      <c r="E65" s="10">
        <f t="shared" ref="E65:N65" si="145">SUM(E66:E67)</f>
        <v>0</v>
      </c>
      <c r="F65" s="10">
        <f t="shared" si="145"/>
        <v>0</v>
      </c>
      <c r="G65" s="10">
        <f t="shared" si="145"/>
        <v>85750</v>
      </c>
      <c r="H65" s="10">
        <f t="shared" si="145"/>
        <v>0</v>
      </c>
      <c r="I65" s="10">
        <f t="shared" si="145"/>
        <v>85750</v>
      </c>
      <c r="J65" s="10">
        <f t="shared" si="145"/>
        <v>0</v>
      </c>
      <c r="K65" s="10">
        <f t="shared" si="145"/>
        <v>0</v>
      </c>
      <c r="L65" s="10">
        <f t="shared" si="145"/>
        <v>85750</v>
      </c>
      <c r="M65" s="10">
        <f t="shared" si="145"/>
        <v>0</v>
      </c>
      <c r="N65" s="10">
        <f t="shared" si="145"/>
        <v>85750</v>
      </c>
      <c r="O65" s="19" t="s">
        <v>2</v>
      </c>
      <c r="P65" s="57">
        <v>1661695</v>
      </c>
      <c r="Q65" s="10">
        <v>289259</v>
      </c>
      <c r="R65" s="26">
        <f>SUM(P65:Q65)</f>
        <v>1950954</v>
      </c>
      <c r="S65" s="57"/>
      <c r="T65" s="10"/>
      <c r="U65" s="10">
        <f>+P65+S65</f>
        <v>1661695</v>
      </c>
      <c r="V65" s="10">
        <f>+Q65+T65</f>
        <v>289259</v>
      </c>
      <c r="W65" s="10">
        <f>+U65+V65</f>
        <v>1950954</v>
      </c>
      <c r="X65" s="10"/>
      <c r="Y65" s="10"/>
      <c r="Z65" s="3">
        <f t="shared" ref="Z65" si="146">+U65+X65</f>
        <v>1661695</v>
      </c>
      <c r="AA65" s="3">
        <f t="shared" ref="AA65" si="147">+V65+Y65</f>
        <v>289259</v>
      </c>
      <c r="AB65" s="3">
        <f t="shared" ref="AB65" si="148">+Z65+AA65</f>
        <v>1950954</v>
      </c>
    </row>
    <row r="66" spans="1:28" x14ac:dyDescent="0.25">
      <c r="A66" s="28" t="s">
        <v>28</v>
      </c>
      <c r="B66" s="2"/>
      <c r="C66" s="25"/>
      <c r="D66" s="13">
        <f>SUM(B66:C66)</f>
        <v>0</v>
      </c>
      <c r="E66" s="45"/>
      <c r="F66" s="13"/>
      <c r="G66" s="79">
        <f t="shared" ref="G66" si="149">+B66+E66</f>
        <v>0</v>
      </c>
      <c r="H66" s="79">
        <f t="shared" ref="H66" si="150">+C66+F66</f>
        <v>0</v>
      </c>
      <c r="I66" s="79">
        <f t="shared" ref="I66" si="151">+G66+H66</f>
        <v>0</v>
      </c>
      <c r="J66" s="77"/>
      <c r="K66" s="77"/>
      <c r="L66" s="77">
        <f t="shared" ref="L66" si="152">+G66+J66</f>
        <v>0</v>
      </c>
      <c r="M66" s="77">
        <f t="shared" ref="M66" si="153">+H66+K66</f>
        <v>0</v>
      </c>
      <c r="N66" s="77">
        <f t="shared" ref="N66" si="154">+L66+M66</f>
        <v>0</v>
      </c>
      <c r="P66" s="62"/>
      <c r="Q66" s="2"/>
      <c r="R66" s="12"/>
      <c r="S66" s="8"/>
      <c r="T66" s="3"/>
      <c r="U66" s="1"/>
      <c r="V66" s="1"/>
      <c r="W66" s="1"/>
      <c r="X66" s="3"/>
      <c r="Y66" s="3"/>
      <c r="Z66" s="1"/>
      <c r="AA66" s="1"/>
      <c r="AB66" s="1"/>
    </row>
    <row r="67" spans="1:28" x14ac:dyDescent="0.25">
      <c r="A67" s="20" t="s">
        <v>29</v>
      </c>
      <c r="B67" s="2">
        <v>85750</v>
      </c>
      <c r="C67" s="25"/>
      <c r="D67" s="13">
        <f>SUM(B67:C67)</f>
        <v>85750</v>
      </c>
      <c r="E67" s="45"/>
      <c r="F67" s="13"/>
      <c r="G67" s="79">
        <f t="shared" ref="G67:G68" si="155">+B67+E67</f>
        <v>85750</v>
      </c>
      <c r="H67" s="79">
        <f t="shared" ref="H67:H68" si="156">+C67+F67</f>
        <v>0</v>
      </c>
      <c r="I67" s="79">
        <f t="shared" ref="I67:I68" si="157">+G67+H67</f>
        <v>85750</v>
      </c>
      <c r="J67" s="77"/>
      <c r="K67" s="77"/>
      <c r="L67" s="77">
        <f t="shared" ref="L67:L68" si="158">+G67+J67</f>
        <v>85750</v>
      </c>
      <c r="M67" s="77">
        <f t="shared" ref="M67:M68" si="159">+H67+K67</f>
        <v>0</v>
      </c>
      <c r="N67" s="77">
        <f t="shared" ref="N67:N68" si="160">+L67+M67</f>
        <v>85750</v>
      </c>
      <c r="O67" s="40" t="s">
        <v>14</v>
      </c>
      <c r="P67" s="8">
        <v>217304</v>
      </c>
      <c r="Q67" s="3">
        <v>37486</v>
      </c>
      <c r="R67" s="12">
        <f>SUM(P67:Q67)</f>
        <v>254790</v>
      </c>
      <c r="S67" s="8"/>
      <c r="T67" s="3"/>
      <c r="U67" s="3">
        <f>+P67+S67</f>
        <v>217304</v>
      </c>
      <c r="V67" s="3">
        <f>+Q67+T67</f>
        <v>37486</v>
      </c>
      <c r="W67" s="3">
        <f>+U67+V67</f>
        <v>254790</v>
      </c>
      <c r="X67" s="3"/>
      <c r="Y67" s="3"/>
      <c r="Z67" s="3">
        <f t="shared" ref="Z67" si="161">+U67+X67</f>
        <v>217304</v>
      </c>
      <c r="AA67" s="3">
        <f t="shared" ref="AA67" si="162">+V67+Y67</f>
        <v>37486</v>
      </c>
      <c r="AB67" s="3">
        <f t="shared" ref="AB67" si="163">+Z67+AA67</f>
        <v>254790</v>
      </c>
    </row>
    <row r="68" spans="1:28" x14ac:dyDescent="0.25">
      <c r="A68" s="41" t="s">
        <v>69</v>
      </c>
      <c r="B68" s="30">
        <v>85750</v>
      </c>
      <c r="C68" s="31"/>
      <c r="D68" s="30">
        <f>SUM(B68:C68)</f>
        <v>85750</v>
      </c>
      <c r="E68" s="63"/>
      <c r="F68" s="30"/>
      <c r="G68" s="79">
        <f t="shared" si="155"/>
        <v>85750</v>
      </c>
      <c r="H68" s="79">
        <f t="shared" si="156"/>
        <v>0</v>
      </c>
      <c r="I68" s="79">
        <f t="shared" si="157"/>
        <v>85750</v>
      </c>
      <c r="J68" s="77"/>
      <c r="K68" s="77"/>
      <c r="L68" s="77">
        <f t="shared" si="158"/>
        <v>85750</v>
      </c>
      <c r="M68" s="77">
        <f t="shared" si="159"/>
        <v>0</v>
      </c>
      <c r="N68" s="77">
        <f t="shared" si="160"/>
        <v>85750</v>
      </c>
      <c r="P68" s="62"/>
      <c r="Q68" s="2"/>
      <c r="R68" s="12"/>
      <c r="S68" s="8"/>
      <c r="T68" s="3"/>
      <c r="U68" s="1"/>
      <c r="V68" s="1"/>
      <c r="W68" s="1"/>
      <c r="X68" s="3"/>
      <c r="Y68" s="3"/>
      <c r="Z68" s="1"/>
      <c r="AA68" s="1"/>
      <c r="AB68" s="1"/>
    </row>
    <row r="69" spans="1:28" x14ac:dyDescent="0.25">
      <c r="A69" s="21"/>
      <c r="B69" s="2"/>
      <c r="C69" s="25"/>
      <c r="D69" s="13"/>
      <c r="E69" s="45"/>
      <c r="F69" s="45"/>
      <c r="G69" s="45"/>
      <c r="H69" s="45"/>
      <c r="I69" s="45"/>
      <c r="J69" s="13"/>
      <c r="K69" s="13"/>
      <c r="L69" s="13"/>
      <c r="M69" s="13"/>
      <c r="N69" s="13"/>
      <c r="O69" s="40" t="s">
        <v>24</v>
      </c>
      <c r="P69" s="8">
        <v>348696</v>
      </c>
      <c r="Q69" s="3">
        <v>100590</v>
      </c>
      <c r="R69" s="12">
        <f>SUM(P69:Q69)</f>
        <v>449286</v>
      </c>
      <c r="S69" s="8"/>
      <c r="T69" s="3"/>
      <c r="U69" s="3">
        <f>+P69+S69</f>
        <v>348696</v>
      </c>
      <c r="V69" s="3">
        <f>+Q69+T69</f>
        <v>100590</v>
      </c>
      <c r="W69" s="3">
        <f>+U69+V69</f>
        <v>449286</v>
      </c>
      <c r="X69" s="3"/>
      <c r="Y69" s="3"/>
      <c r="Z69" s="3">
        <f t="shared" ref="Z69" si="164">+U69+X69</f>
        <v>348696</v>
      </c>
      <c r="AA69" s="3">
        <f t="shared" ref="AA69" si="165">+V69+Y69</f>
        <v>100590</v>
      </c>
      <c r="AB69" s="3">
        <f t="shared" ref="AB69" si="166">+Z69+AA69</f>
        <v>449286</v>
      </c>
    </row>
    <row r="70" spans="1:28" x14ac:dyDescent="0.25">
      <c r="A70" s="21" t="s">
        <v>60</v>
      </c>
      <c r="B70" s="3">
        <f>SUM(B71)</f>
        <v>0</v>
      </c>
      <c r="C70" s="14">
        <f>SUM(C71)</f>
        <v>0</v>
      </c>
      <c r="D70" s="3">
        <f>SUM(D71)</f>
        <v>0</v>
      </c>
      <c r="E70" s="3">
        <f t="shared" ref="E70:N70" si="167">SUM(E71)</f>
        <v>0</v>
      </c>
      <c r="F70" s="3">
        <f t="shared" si="167"/>
        <v>0</v>
      </c>
      <c r="G70" s="3">
        <f t="shared" si="167"/>
        <v>0</v>
      </c>
      <c r="H70" s="3">
        <f t="shared" si="167"/>
        <v>0</v>
      </c>
      <c r="I70" s="3">
        <f t="shared" si="167"/>
        <v>0</v>
      </c>
      <c r="J70" s="3">
        <f t="shared" si="167"/>
        <v>0</v>
      </c>
      <c r="K70" s="3">
        <f t="shared" si="167"/>
        <v>0</v>
      </c>
      <c r="L70" s="3">
        <f t="shared" si="167"/>
        <v>0</v>
      </c>
      <c r="M70" s="3">
        <f t="shared" si="167"/>
        <v>0</v>
      </c>
      <c r="N70" s="3">
        <f t="shared" si="167"/>
        <v>0</v>
      </c>
      <c r="O70" s="71" t="s">
        <v>72</v>
      </c>
      <c r="P70" s="63"/>
      <c r="Q70" s="30"/>
      <c r="R70" s="52">
        <f>SUM(P70:Q70)</f>
        <v>0</v>
      </c>
      <c r="S70" s="1"/>
      <c r="T70" s="1"/>
      <c r="U70" s="30">
        <f t="shared" ref="U70:U72" si="168">+P70+S70</f>
        <v>0</v>
      </c>
      <c r="V70" s="30">
        <f t="shared" ref="V70:V72" si="169">+Q70+T70</f>
        <v>0</v>
      </c>
      <c r="W70" s="30">
        <f t="shared" ref="W70:W72" si="170">+U70+V70</f>
        <v>0</v>
      </c>
      <c r="X70" s="1"/>
      <c r="Y70" s="1"/>
      <c r="Z70" s="30">
        <f t="shared" ref="Z70:Z71" si="171">+U70+X70</f>
        <v>0</v>
      </c>
      <c r="AA70" s="30">
        <f t="shared" ref="AA70:AA71" si="172">+V70+Y70</f>
        <v>0</v>
      </c>
      <c r="AB70" s="30">
        <f t="shared" ref="AB70:AB71" si="173">+Z70+AA70</f>
        <v>0</v>
      </c>
    </row>
    <row r="71" spans="1:28" x14ac:dyDescent="0.25">
      <c r="A71" s="20" t="s">
        <v>71</v>
      </c>
      <c r="B71" s="2"/>
      <c r="C71" s="25"/>
      <c r="D71" s="13"/>
      <c r="E71" s="45"/>
      <c r="F71" s="45"/>
      <c r="G71" s="45"/>
      <c r="H71" s="45"/>
      <c r="I71" s="45"/>
      <c r="J71" s="13"/>
      <c r="K71" s="13"/>
      <c r="L71" s="77">
        <f t="shared" ref="L71" si="174">+G71+J71</f>
        <v>0</v>
      </c>
      <c r="M71" s="77">
        <f t="shared" ref="M71" si="175">+H71+K71</f>
        <v>0</v>
      </c>
      <c r="N71" s="77">
        <f t="shared" ref="N71" si="176">+L71+M71</f>
        <v>0</v>
      </c>
      <c r="O71" s="71" t="s">
        <v>79</v>
      </c>
      <c r="P71" s="63"/>
      <c r="Q71" s="30"/>
      <c r="R71" s="52">
        <f>SUM(P71:Q71)</f>
        <v>0</v>
      </c>
      <c r="S71" s="1"/>
      <c r="T71" s="1"/>
      <c r="U71" s="30">
        <f t="shared" si="168"/>
        <v>0</v>
      </c>
      <c r="V71" s="30">
        <f t="shared" si="169"/>
        <v>0</v>
      </c>
      <c r="W71" s="30">
        <f t="shared" si="170"/>
        <v>0</v>
      </c>
      <c r="X71" s="1"/>
      <c r="Y71" s="1"/>
      <c r="Z71" s="30">
        <f t="shared" si="171"/>
        <v>0</v>
      </c>
      <c r="AA71" s="30">
        <f t="shared" si="172"/>
        <v>0</v>
      </c>
      <c r="AB71" s="30">
        <f t="shared" si="173"/>
        <v>0</v>
      </c>
    </row>
    <row r="72" spans="1:28" x14ac:dyDescent="0.25">
      <c r="A72" s="20"/>
      <c r="B72" s="2"/>
      <c r="C72" s="25"/>
      <c r="D72" s="13"/>
      <c r="E72" s="45"/>
      <c r="F72" s="45"/>
      <c r="G72" s="45"/>
      <c r="H72" s="45"/>
      <c r="I72" s="45"/>
      <c r="J72" s="13"/>
      <c r="K72" s="13"/>
      <c r="L72" s="13"/>
      <c r="M72" s="13"/>
      <c r="N72" s="13"/>
      <c r="O72" s="71"/>
      <c r="P72" s="64"/>
      <c r="Q72" s="53"/>
      <c r="R72" s="52">
        <f>SUM(P72:Q72)</f>
        <v>0</v>
      </c>
      <c r="S72" s="1"/>
      <c r="T72" s="1"/>
      <c r="U72" s="30">
        <f t="shared" si="168"/>
        <v>0</v>
      </c>
      <c r="V72" s="30">
        <f t="shared" si="169"/>
        <v>0</v>
      </c>
      <c r="W72" s="30">
        <f t="shared" si="170"/>
        <v>0</v>
      </c>
      <c r="X72" s="1"/>
      <c r="Y72" s="1"/>
      <c r="Z72" s="1"/>
      <c r="AA72" s="1"/>
      <c r="AB72" s="1"/>
    </row>
    <row r="73" spans="1:28" x14ac:dyDescent="0.25">
      <c r="A73" s="20"/>
      <c r="B73" s="2"/>
      <c r="C73" s="25"/>
      <c r="D73" s="13"/>
      <c r="E73" s="45"/>
      <c r="F73" s="45"/>
      <c r="G73" s="45"/>
      <c r="H73" s="45"/>
      <c r="I73" s="45"/>
      <c r="J73" s="13"/>
      <c r="K73" s="13"/>
      <c r="L73" s="13"/>
      <c r="M73" s="13"/>
      <c r="N73" s="13"/>
      <c r="O73" s="40"/>
      <c r="P73" s="8"/>
      <c r="Q73" s="3"/>
      <c r="R73" s="12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5">
      <c r="A74" s="21" t="s">
        <v>17</v>
      </c>
      <c r="B74" s="3">
        <f>SUM(B75:B83)</f>
        <v>0</v>
      </c>
      <c r="C74" s="3">
        <f>SUM(C75:C83)</f>
        <v>0</v>
      </c>
      <c r="D74" s="3">
        <f>SUM(D75:D83)</f>
        <v>0</v>
      </c>
      <c r="E74" s="3">
        <f t="shared" ref="E74:N74" si="177">SUM(E75:E83)</f>
        <v>0</v>
      </c>
      <c r="F74" s="3">
        <f t="shared" si="177"/>
        <v>0</v>
      </c>
      <c r="G74" s="3">
        <f t="shared" si="177"/>
        <v>0</v>
      </c>
      <c r="H74" s="3">
        <f t="shared" si="177"/>
        <v>0</v>
      </c>
      <c r="I74" s="3">
        <f t="shared" si="177"/>
        <v>0</v>
      </c>
      <c r="J74" s="3">
        <f t="shared" si="177"/>
        <v>0</v>
      </c>
      <c r="K74" s="3">
        <f t="shared" si="177"/>
        <v>0</v>
      </c>
      <c r="L74" s="3">
        <f t="shared" si="177"/>
        <v>0</v>
      </c>
      <c r="M74" s="3">
        <f t="shared" si="177"/>
        <v>0</v>
      </c>
      <c r="N74" s="3">
        <f t="shared" si="177"/>
        <v>0</v>
      </c>
      <c r="O74" s="40" t="s">
        <v>25</v>
      </c>
      <c r="P74" s="8"/>
      <c r="Q74" s="3"/>
      <c r="R74" s="12">
        <f>SUM(P74:Q74)</f>
        <v>0</v>
      </c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5">
      <c r="A75" s="20" t="s">
        <v>31</v>
      </c>
      <c r="B75" s="2"/>
      <c r="C75" s="25"/>
      <c r="D75" s="13"/>
      <c r="E75" s="45"/>
      <c r="F75" s="13"/>
      <c r="G75" s="79">
        <f t="shared" ref="G75" si="178">+B75+E75</f>
        <v>0</v>
      </c>
      <c r="H75" s="79">
        <f t="shared" ref="H75" si="179">+C75+F75</f>
        <v>0</v>
      </c>
      <c r="I75" s="79">
        <f t="shared" ref="I75" si="180">+G75+H75</f>
        <v>0</v>
      </c>
      <c r="J75" s="77"/>
      <c r="K75" s="77"/>
      <c r="L75" s="77">
        <f t="shared" ref="L75" si="181">+G75+J75</f>
        <v>0</v>
      </c>
      <c r="M75" s="77">
        <f t="shared" ref="M75" si="182">+H75+K75</f>
        <v>0</v>
      </c>
      <c r="N75" s="77">
        <f t="shared" ref="N75" si="183">+L75+M75</f>
        <v>0</v>
      </c>
      <c r="P75" s="62"/>
      <c r="Q75" s="2"/>
      <c r="R75" s="27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5">
      <c r="A76" s="20" t="s">
        <v>32</v>
      </c>
      <c r="B76" s="2"/>
      <c r="C76" s="25"/>
      <c r="D76" s="13"/>
      <c r="E76" s="45"/>
      <c r="F76" s="13"/>
      <c r="G76" s="79">
        <f t="shared" ref="G76:G83" si="184">+B76+E76</f>
        <v>0</v>
      </c>
      <c r="H76" s="79">
        <f t="shared" ref="H76:H83" si="185">+C76+F76</f>
        <v>0</v>
      </c>
      <c r="I76" s="79">
        <f t="shared" ref="I76:I83" si="186">+G76+H76</f>
        <v>0</v>
      </c>
      <c r="J76" s="77"/>
      <c r="K76" s="77"/>
      <c r="L76" s="77">
        <f t="shared" ref="L76:L83" si="187">+G76+J76</f>
        <v>0</v>
      </c>
      <c r="M76" s="77">
        <f t="shared" ref="M76:M83" si="188">+H76+K76</f>
        <v>0</v>
      </c>
      <c r="N76" s="77">
        <f t="shared" ref="N76:N83" si="189">+L76+M76</f>
        <v>0</v>
      </c>
      <c r="O76" s="40" t="s">
        <v>26</v>
      </c>
      <c r="P76" s="8">
        <f>SUM(P77:P79)</f>
        <v>0</v>
      </c>
      <c r="Q76" s="3">
        <f>SUM(Q77:Q79)</f>
        <v>0</v>
      </c>
      <c r="R76" s="12">
        <f>SUM(R77:R79)</f>
        <v>0</v>
      </c>
      <c r="S76" s="12">
        <f t="shared" ref="S76:AB76" si="190">SUM(S77:S79)</f>
        <v>0</v>
      </c>
      <c r="T76" s="12">
        <f t="shared" si="190"/>
        <v>0</v>
      </c>
      <c r="U76" s="12">
        <f t="shared" si="190"/>
        <v>0</v>
      </c>
      <c r="V76" s="12">
        <f t="shared" si="190"/>
        <v>0</v>
      </c>
      <c r="W76" s="12">
        <f t="shared" si="190"/>
        <v>0</v>
      </c>
      <c r="X76" s="12">
        <f t="shared" si="190"/>
        <v>0</v>
      </c>
      <c r="Y76" s="12">
        <f t="shared" si="190"/>
        <v>0</v>
      </c>
      <c r="Z76" s="12">
        <f t="shared" si="190"/>
        <v>0</v>
      </c>
      <c r="AA76" s="12">
        <f t="shared" si="190"/>
        <v>0</v>
      </c>
      <c r="AB76" s="12">
        <f t="shared" si="190"/>
        <v>0</v>
      </c>
    </row>
    <row r="77" spans="1:28" x14ac:dyDescent="0.25">
      <c r="A77" s="20" t="s">
        <v>33</v>
      </c>
      <c r="B77" s="3"/>
      <c r="C77" s="14"/>
      <c r="D77" s="3"/>
      <c r="E77" s="3"/>
      <c r="F77" s="3"/>
      <c r="G77" s="79">
        <f t="shared" si="184"/>
        <v>0</v>
      </c>
      <c r="H77" s="79">
        <f t="shared" si="185"/>
        <v>0</v>
      </c>
      <c r="I77" s="79">
        <f t="shared" si="186"/>
        <v>0</v>
      </c>
      <c r="J77" s="77"/>
      <c r="K77" s="77"/>
      <c r="L77" s="77">
        <f t="shared" si="187"/>
        <v>0</v>
      </c>
      <c r="M77" s="77">
        <f t="shared" si="188"/>
        <v>0</v>
      </c>
      <c r="N77" s="77">
        <f t="shared" si="189"/>
        <v>0</v>
      </c>
      <c r="O77" t="s">
        <v>70</v>
      </c>
      <c r="P77" s="62"/>
      <c r="Q77" s="2"/>
      <c r="R77" s="27">
        <f>SUM(P77:Q77)</f>
        <v>0</v>
      </c>
      <c r="S77" s="1"/>
      <c r="T77" s="1"/>
      <c r="U77" s="2">
        <f t="shared" ref="U77" si="191">+P77+S77</f>
        <v>0</v>
      </c>
      <c r="V77" s="2">
        <f t="shared" ref="V77" si="192">+Q77+T77</f>
        <v>0</v>
      </c>
      <c r="W77" s="2">
        <f t="shared" ref="W77" si="193">+U77+V77</f>
        <v>0</v>
      </c>
      <c r="X77" s="1"/>
      <c r="Y77" s="1"/>
      <c r="Z77" s="2">
        <f t="shared" ref="Z77" si="194">+U77+X77</f>
        <v>0</v>
      </c>
      <c r="AA77" s="2">
        <f t="shared" ref="AA77" si="195">+V77+Y77</f>
        <v>0</v>
      </c>
      <c r="AB77" s="2">
        <f t="shared" ref="AB77" si="196">+Z77+AA77</f>
        <v>0</v>
      </c>
    </row>
    <row r="78" spans="1:28" x14ac:dyDescent="0.25">
      <c r="A78" s="20" t="s">
        <v>34</v>
      </c>
      <c r="B78" s="13"/>
      <c r="C78" s="29"/>
      <c r="D78" s="13"/>
      <c r="E78" s="13"/>
      <c r="F78" s="13"/>
      <c r="G78" s="79">
        <f t="shared" si="184"/>
        <v>0</v>
      </c>
      <c r="H78" s="79">
        <f t="shared" si="185"/>
        <v>0</v>
      </c>
      <c r="I78" s="79">
        <f t="shared" si="186"/>
        <v>0</v>
      </c>
      <c r="J78" s="77"/>
      <c r="K78" s="77"/>
      <c r="L78" s="77">
        <f t="shared" si="187"/>
        <v>0</v>
      </c>
      <c r="M78" s="77">
        <f t="shared" si="188"/>
        <v>0</v>
      </c>
      <c r="N78" s="77">
        <f t="shared" si="189"/>
        <v>0</v>
      </c>
      <c r="O78" t="s">
        <v>53</v>
      </c>
      <c r="P78" s="62"/>
      <c r="Q78" s="2"/>
      <c r="R78" s="27"/>
      <c r="S78" s="1"/>
      <c r="T78" s="1"/>
      <c r="U78" s="2">
        <f t="shared" ref="U78:U81" si="197">+P78+S78</f>
        <v>0</v>
      </c>
      <c r="V78" s="2">
        <f t="shared" ref="V78:V81" si="198">+Q78+T78</f>
        <v>0</v>
      </c>
      <c r="W78" s="2">
        <f t="shared" ref="W78:W81" si="199">+U78+V78</f>
        <v>0</v>
      </c>
      <c r="X78" s="1"/>
      <c r="Y78" s="1"/>
      <c r="Z78" s="2">
        <f t="shared" ref="Z78:Z81" si="200">+U78+X78</f>
        <v>0</v>
      </c>
      <c r="AA78" s="2">
        <f t="shared" ref="AA78:AA81" si="201">+V78+Y78</f>
        <v>0</v>
      </c>
      <c r="AB78" s="2">
        <f t="shared" ref="AB78:AB81" si="202">+Z78+AA78</f>
        <v>0</v>
      </c>
    </row>
    <row r="79" spans="1:28" x14ac:dyDescent="0.25">
      <c r="A79" s="20" t="s">
        <v>35</v>
      </c>
      <c r="B79" s="2"/>
      <c r="C79" s="25"/>
      <c r="D79" s="2"/>
      <c r="E79" s="2"/>
      <c r="F79" s="2"/>
      <c r="G79" s="79">
        <f t="shared" si="184"/>
        <v>0</v>
      </c>
      <c r="H79" s="79">
        <f t="shared" si="185"/>
        <v>0</v>
      </c>
      <c r="I79" s="79">
        <f t="shared" si="186"/>
        <v>0</v>
      </c>
      <c r="J79" s="77"/>
      <c r="K79" s="77"/>
      <c r="L79" s="77">
        <f t="shared" si="187"/>
        <v>0</v>
      </c>
      <c r="M79" s="77">
        <f t="shared" si="188"/>
        <v>0</v>
      </c>
      <c r="N79" s="77">
        <f t="shared" si="189"/>
        <v>0</v>
      </c>
      <c r="O79" t="s">
        <v>65</v>
      </c>
      <c r="P79" s="45"/>
      <c r="Q79" s="13"/>
      <c r="R79" s="27">
        <f>SUM(P79:Q79)</f>
        <v>0</v>
      </c>
      <c r="S79" s="1"/>
      <c r="T79" s="1"/>
      <c r="U79" s="2">
        <f t="shared" si="197"/>
        <v>0</v>
      </c>
      <c r="V79" s="2">
        <f t="shared" si="198"/>
        <v>0</v>
      </c>
      <c r="W79" s="2">
        <f t="shared" si="199"/>
        <v>0</v>
      </c>
      <c r="X79" s="1"/>
      <c r="Y79" s="1"/>
      <c r="Z79" s="2">
        <f t="shared" si="200"/>
        <v>0</v>
      </c>
      <c r="AA79" s="2">
        <f t="shared" si="201"/>
        <v>0</v>
      </c>
      <c r="AB79" s="2">
        <f t="shared" si="202"/>
        <v>0</v>
      </c>
    </row>
    <row r="80" spans="1:28" x14ac:dyDescent="0.25">
      <c r="A80" s="20" t="s">
        <v>8</v>
      </c>
      <c r="B80" s="2"/>
      <c r="C80" s="25"/>
      <c r="D80" s="13"/>
      <c r="E80" s="13"/>
      <c r="F80" s="13"/>
      <c r="G80" s="79">
        <f t="shared" si="184"/>
        <v>0</v>
      </c>
      <c r="H80" s="79">
        <f t="shared" si="185"/>
        <v>0</v>
      </c>
      <c r="I80" s="79">
        <f t="shared" si="186"/>
        <v>0</v>
      </c>
      <c r="J80" s="77"/>
      <c r="K80" s="77"/>
      <c r="L80" s="77">
        <f t="shared" si="187"/>
        <v>0</v>
      </c>
      <c r="M80" s="77">
        <f t="shared" si="188"/>
        <v>0</v>
      </c>
      <c r="N80" s="77">
        <f t="shared" si="189"/>
        <v>0</v>
      </c>
      <c r="O80" t="s">
        <v>54</v>
      </c>
      <c r="P80" s="8"/>
      <c r="Q80" s="3"/>
      <c r="R80" s="12"/>
      <c r="S80" s="1"/>
      <c r="T80" s="1"/>
      <c r="U80" s="2">
        <f t="shared" si="197"/>
        <v>0</v>
      </c>
      <c r="V80" s="2">
        <f t="shared" si="198"/>
        <v>0</v>
      </c>
      <c r="W80" s="2">
        <f t="shared" si="199"/>
        <v>0</v>
      </c>
      <c r="X80" s="1"/>
      <c r="Y80" s="1"/>
      <c r="Z80" s="2">
        <f t="shared" si="200"/>
        <v>0</v>
      </c>
      <c r="AA80" s="2">
        <f t="shared" si="201"/>
        <v>0</v>
      </c>
      <c r="AB80" s="2">
        <f t="shared" si="202"/>
        <v>0</v>
      </c>
    </row>
    <row r="81" spans="1:28" x14ac:dyDescent="0.25">
      <c r="A81" s="20" t="s">
        <v>36</v>
      </c>
      <c r="B81" s="2"/>
      <c r="C81" s="25"/>
      <c r="D81" s="13"/>
      <c r="E81" s="13"/>
      <c r="F81" s="13"/>
      <c r="G81" s="79">
        <f t="shared" si="184"/>
        <v>0</v>
      </c>
      <c r="H81" s="79">
        <f t="shared" si="185"/>
        <v>0</v>
      </c>
      <c r="I81" s="79">
        <f t="shared" si="186"/>
        <v>0</v>
      </c>
      <c r="J81" s="77"/>
      <c r="K81" s="77"/>
      <c r="L81" s="77">
        <f t="shared" si="187"/>
        <v>0</v>
      </c>
      <c r="M81" s="77">
        <f t="shared" si="188"/>
        <v>0</v>
      </c>
      <c r="N81" s="77">
        <f t="shared" si="189"/>
        <v>0</v>
      </c>
      <c r="O81" t="s">
        <v>81</v>
      </c>
      <c r="P81" s="8"/>
      <c r="Q81" s="3"/>
      <c r="R81" s="12"/>
      <c r="S81" s="1"/>
      <c r="T81" s="1"/>
      <c r="U81" s="2">
        <f t="shared" si="197"/>
        <v>0</v>
      </c>
      <c r="V81" s="2">
        <f t="shared" si="198"/>
        <v>0</v>
      </c>
      <c r="W81" s="2">
        <f t="shared" si="199"/>
        <v>0</v>
      </c>
      <c r="X81" s="1"/>
      <c r="Y81" s="1"/>
      <c r="Z81" s="2">
        <f t="shared" si="200"/>
        <v>0</v>
      </c>
      <c r="AA81" s="2">
        <f t="shared" si="201"/>
        <v>0</v>
      </c>
      <c r="AB81" s="2">
        <f t="shared" si="202"/>
        <v>0</v>
      </c>
    </row>
    <row r="82" spans="1:28" x14ac:dyDescent="0.25">
      <c r="A82" s="20" t="s">
        <v>7</v>
      </c>
      <c r="B82" s="2"/>
      <c r="C82" s="25"/>
      <c r="D82" s="13"/>
      <c r="E82" s="13"/>
      <c r="F82" s="13"/>
      <c r="G82" s="79">
        <f t="shared" si="184"/>
        <v>0</v>
      </c>
      <c r="H82" s="79">
        <f t="shared" si="185"/>
        <v>0</v>
      </c>
      <c r="I82" s="79">
        <f t="shared" si="186"/>
        <v>0</v>
      </c>
      <c r="J82" s="77"/>
      <c r="K82" s="77"/>
      <c r="L82" s="77">
        <f t="shared" si="187"/>
        <v>0</v>
      </c>
      <c r="M82" s="77">
        <f t="shared" si="188"/>
        <v>0</v>
      </c>
      <c r="N82" s="77">
        <f t="shared" si="189"/>
        <v>0</v>
      </c>
      <c r="P82" s="20"/>
      <c r="Q82" s="1"/>
      <c r="R82" s="47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5">
      <c r="A83" s="1" t="s">
        <v>62</v>
      </c>
      <c r="B83" s="2"/>
      <c r="C83" s="25"/>
      <c r="D83" s="13"/>
      <c r="E83" s="13"/>
      <c r="F83" s="13"/>
      <c r="G83" s="79">
        <f t="shared" si="184"/>
        <v>0</v>
      </c>
      <c r="H83" s="79">
        <f t="shared" si="185"/>
        <v>0</v>
      </c>
      <c r="I83" s="79">
        <f t="shared" si="186"/>
        <v>0</v>
      </c>
      <c r="J83" s="77"/>
      <c r="K83" s="77"/>
      <c r="L83" s="77">
        <f t="shared" si="187"/>
        <v>0</v>
      </c>
      <c r="M83" s="77">
        <f t="shared" si="188"/>
        <v>0</v>
      </c>
      <c r="N83" s="77">
        <f t="shared" si="189"/>
        <v>0</v>
      </c>
      <c r="O83" s="40" t="s">
        <v>4</v>
      </c>
      <c r="P83" s="8">
        <v>15799</v>
      </c>
      <c r="Q83" s="3">
        <v>636</v>
      </c>
      <c r="R83" s="12">
        <f>SUM(P83:Q83)</f>
        <v>16435</v>
      </c>
      <c r="S83" s="12"/>
      <c r="T83" s="12"/>
      <c r="U83" s="3">
        <f t="shared" ref="U83" si="203">+P83+S83</f>
        <v>15799</v>
      </c>
      <c r="V83" s="3">
        <f t="shared" ref="V83" si="204">+Q83+T83</f>
        <v>636</v>
      </c>
      <c r="W83" s="3">
        <f t="shared" ref="W83" si="205">+U83+V83</f>
        <v>16435</v>
      </c>
      <c r="X83" s="1"/>
      <c r="Y83" s="1"/>
      <c r="Z83" s="3">
        <f t="shared" ref="Z83" si="206">+U83+X83</f>
        <v>15799</v>
      </c>
      <c r="AA83" s="3">
        <f t="shared" ref="AA83" si="207">+V83+Y83</f>
        <v>636</v>
      </c>
      <c r="AB83" s="3">
        <f t="shared" ref="AB83" si="208">+Z83+AA83</f>
        <v>16435</v>
      </c>
    </row>
    <row r="84" spans="1:28" x14ac:dyDescent="0.25">
      <c r="A84" s="20"/>
      <c r="B84" s="2"/>
      <c r="C84" s="25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71" t="s">
        <v>55</v>
      </c>
      <c r="P84" s="8"/>
      <c r="Q84" s="3"/>
      <c r="R84" s="27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5">
      <c r="A85" s="21" t="s">
        <v>37</v>
      </c>
      <c r="B85" s="3">
        <f>SUM(B86:B95)</f>
        <v>2131</v>
      </c>
      <c r="C85" s="14">
        <f>SUM(C86:C95)</f>
        <v>0</v>
      </c>
      <c r="D85" s="3">
        <f>SUM(D86:D95)</f>
        <v>2131</v>
      </c>
      <c r="E85" s="3">
        <f t="shared" ref="E85:G85" si="209">SUM(E86:E95)</f>
        <v>0</v>
      </c>
      <c r="F85" s="3">
        <f t="shared" si="209"/>
        <v>0</v>
      </c>
      <c r="G85" s="3">
        <f t="shared" si="209"/>
        <v>2131</v>
      </c>
      <c r="H85" s="3">
        <f t="shared" ref="H85" si="210">SUM(H86:H95)</f>
        <v>0</v>
      </c>
      <c r="I85" s="3">
        <f t="shared" ref="I85:N85" si="211">SUM(I86:I95)</f>
        <v>2131</v>
      </c>
      <c r="J85" s="3">
        <f t="shared" si="211"/>
        <v>0</v>
      </c>
      <c r="K85" s="3">
        <f t="shared" si="211"/>
        <v>0</v>
      </c>
      <c r="L85" s="3">
        <f t="shared" si="211"/>
        <v>2131</v>
      </c>
      <c r="M85" s="3">
        <f t="shared" si="211"/>
        <v>0</v>
      </c>
      <c r="N85" s="3">
        <f t="shared" si="211"/>
        <v>2131</v>
      </c>
      <c r="P85" s="8"/>
      <c r="Q85" s="3"/>
      <c r="R85" s="12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20" t="s">
        <v>38</v>
      </c>
      <c r="B86" s="2">
        <v>26</v>
      </c>
      <c r="C86" s="25"/>
      <c r="D86" s="13">
        <f>SUM(B86:C86)</f>
        <v>26</v>
      </c>
      <c r="E86" s="13"/>
      <c r="F86" s="13"/>
      <c r="G86" s="79">
        <f t="shared" ref="G86" si="212">+B86+E86</f>
        <v>26</v>
      </c>
      <c r="H86" s="79">
        <f t="shared" ref="H86" si="213">+C86+F86</f>
        <v>0</v>
      </c>
      <c r="I86" s="79">
        <f t="shared" ref="I86" si="214">+G86+H86</f>
        <v>26</v>
      </c>
      <c r="J86" s="77"/>
      <c r="K86" s="77"/>
      <c r="L86" s="77">
        <f t="shared" ref="L86" si="215">+G86+J86</f>
        <v>26</v>
      </c>
      <c r="M86" s="77">
        <f t="shared" ref="M86" si="216">+H86+K86</f>
        <v>0</v>
      </c>
      <c r="N86" s="77">
        <f t="shared" ref="N86" si="217">+L86+M86</f>
        <v>26</v>
      </c>
      <c r="O86" s="40" t="s">
        <v>3</v>
      </c>
      <c r="P86" s="8"/>
      <c r="Q86" s="3"/>
      <c r="R86" s="12">
        <f>SUM(P86:Q86)</f>
        <v>0</v>
      </c>
      <c r="S86" s="1"/>
      <c r="T86" s="1"/>
      <c r="U86" s="3">
        <f t="shared" ref="U86" si="218">+P86+S86</f>
        <v>0</v>
      </c>
      <c r="V86" s="3">
        <f t="shared" ref="V86" si="219">+Q86+T86</f>
        <v>0</v>
      </c>
      <c r="W86" s="3">
        <f t="shared" ref="W86" si="220">+U86+V86</f>
        <v>0</v>
      </c>
      <c r="X86" s="1"/>
      <c r="Y86" s="1"/>
      <c r="Z86" s="3">
        <f t="shared" ref="Z86" si="221">+U86+X86</f>
        <v>0</v>
      </c>
      <c r="AA86" s="3">
        <f t="shared" ref="AA86" si="222">+V86+Y86</f>
        <v>0</v>
      </c>
      <c r="AB86" s="3">
        <f t="shared" ref="AB86" si="223">+Z86+AA86</f>
        <v>0</v>
      </c>
    </row>
    <row r="87" spans="1:28" x14ac:dyDescent="0.25">
      <c r="A87" s="20" t="s">
        <v>6</v>
      </c>
      <c r="B87" s="2">
        <v>1785</v>
      </c>
      <c r="C87" s="25"/>
      <c r="D87" s="13">
        <f>SUM(B87:C87)</f>
        <v>1785</v>
      </c>
      <c r="E87" s="13"/>
      <c r="F87" s="13"/>
      <c r="G87" s="79">
        <f t="shared" ref="G87:G95" si="224">+B87+E87</f>
        <v>1785</v>
      </c>
      <c r="H87" s="79">
        <f t="shared" ref="H87:H95" si="225">+C87+F87</f>
        <v>0</v>
      </c>
      <c r="I87" s="79">
        <f t="shared" ref="I87:I95" si="226">+G87+H87</f>
        <v>1785</v>
      </c>
      <c r="J87" s="77"/>
      <c r="K87" s="77"/>
      <c r="L87" s="77">
        <f t="shared" ref="L87:L95" si="227">+G87+J87</f>
        <v>1785</v>
      </c>
      <c r="M87" s="77">
        <f t="shared" ref="M87:M95" si="228">+H87+K87</f>
        <v>0</v>
      </c>
      <c r="N87" s="77">
        <f t="shared" ref="N87:N95" si="229">+L87+M87</f>
        <v>1785</v>
      </c>
      <c r="P87" s="20"/>
      <c r="Q87" s="1"/>
      <c r="R87" s="47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5">
      <c r="A88" s="20" t="s">
        <v>39</v>
      </c>
      <c r="B88" s="2">
        <v>150</v>
      </c>
      <c r="C88" s="25"/>
      <c r="D88" s="2">
        <f>SUM(B88:C88)</f>
        <v>150</v>
      </c>
      <c r="E88" s="2"/>
      <c r="F88" s="2"/>
      <c r="G88" s="79">
        <f t="shared" si="224"/>
        <v>150</v>
      </c>
      <c r="H88" s="79">
        <f t="shared" si="225"/>
        <v>0</v>
      </c>
      <c r="I88" s="79">
        <f t="shared" si="226"/>
        <v>150</v>
      </c>
      <c r="J88" s="77"/>
      <c r="K88" s="77"/>
      <c r="L88" s="77">
        <f t="shared" si="227"/>
        <v>150</v>
      </c>
      <c r="M88" s="77">
        <f t="shared" si="228"/>
        <v>0</v>
      </c>
      <c r="N88" s="77">
        <f t="shared" si="229"/>
        <v>150</v>
      </c>
      <c r="O88" s="36" t="s">
        <v>27</v>
      </c>
      <c r="P88" s="12">
        <f t="shared" ref="P88:Q88" si="230">SUM(P89:P91)</f>
        <v>0</v>
      </c>
      <c r="Q88" s="12">
        <f t="shared" si="230"/>
        <v>0</v>
      </c>
      <c r="R88" s="12">
        <f>SUM(R89:R91)</f>
        <v>0</v>
      </c>
      <c r="S88" s="12">
        <f t="shared" ref="S88:AB88" si="231">SUM(S89:S91)</f>
        <v>0</v>
      </c>
      <c r="T88" s="12">
        <f t="shared" si="231"/>
        <v>0</v>
      </c>
      <c r="U88" s="12">
        <f t="shared" si="231"/>
        <v>0</v>
      </c>
      <c r="V88" s="12">
        <f t="shared" si="231"/>
        <v>0</v>
      </c>
      <c r="W88" s="12">
        <f t="shared" si="231"/>
        <v>0</v>
      </c>
      <c r="X88" s="12">
        <f t="shared" si="231"/>
        <v>0</v>
      </c>
      <c r="Y88" s="12">
        <f t="shared" si="231"/>
        <v>0</v>
      </c>
      <c r="Z88" s="12">
        <f t="shared" si="231"/>
        <v>0</v>
      </c>
      <c r="AA88" s="12">
        <f t="shared" si="231"/>
        <v>0</v>
      </c>
      <c r="AB88" s="12">
        <f t="shared" si="231"/>
        <v>0</v>
      </c>
    </row>
    <row r="89" spans="1:28" x14ac:dyDescent="0.25">
      <c r="A89" s="20" t="s">
        <v>40</v>
      </c>
      <c r="B89" s="2"/>
      <c r="C89" s="25"/>
      <c r="D89" s="2">
        <f t="shared" ref="D89:D95" si="232">SUM(B89:C89)</f>
        <v>0</v>
      </c>
      <c r="E89" s="62"/>
      <c r="F89" s="2"/>
      <c r="G89" s="79">
        <f t="shared" si="224"/>
        <v>0</v>
      </c>
      <c r="H89" s="79">
        <f t="shared" si="225"/>
        <v>0</v>
      </c>
      <c r="I89" s="79">
        <f t="shared" si="226"/>
        <v>0</v>
      </c>
      <c r="J89" s="77"/>
      <c r="K89" s="77"/>
      <c r="L89" s="77">
        <f t="shared" si="227"/>
        <v>0</v>
      </c>
      <c r="M89" s="77">
        <f t="shared" si="228"/>
        <v>0</v>
      </c>
      <c r="N89" s="77">
        <f t="shared" si="229"/>
        <v>0</v>
      </c>
      <c r="O89" t="s">
        <v>56</v>
      </c>
      <c r="P89" s="45"/>
      <c r="Q89" s="13"/>
      <c r="R89" s="27">
        <f>SUM(P89:Q89)</f>
        <v>0</v>
      </c>
      <c r="S89" s="1"/>
      <c r="T89" s="1"/>
      <c r="U89" s="2">
        <f t="shared" ref="U89" si="233">+P89+S89</f>
        <v>0</v>
      </c>
      <c r="V89" s="2">
        <f t="shared" ref="V89" si="234">+Q89+T89</f>
        <v>0</v>
      </c>
      <c r="W89" s="2">
        <f t="shared" ref="W89" si="235">+U89+V89</f>
        <v>0</v>
      </c>
      <c r="X89" s="1"/>
      <c r="Y89" s="1"/>
      <c r="Z89" s="2">
        <f t="shared" ref="Z89" si="236">+U89+X89</f>
        <v>0</v>
      </c>
      <c r="AA89" s="2">
        <f t="shared" ref="AA89" si="237">+V89+Y89</f>
        <v>0</v>
      </c>
      <c r="AB89" s="2">
        <f t="shared" ref="AB89" si="238">+Z89+AA89</f>
        <v>0</v>
      </c>
    </row>
    <row r="90" spans="1:28" x14ac:dyDescent="0.25">
      <c r="A90" s="20" t="s">
        <v>41</v>
      </c>
      <c r="B90" s="2"/>
      <c r="C90" s="25"/>
      <c r="D90" s="2">
        <f t="shared" si="232"/>
        <v>0</v>
      </c>
      <c r="E90" s="62"/>
      <c r="F90" s="2"/>
      <c r="G90" s="79">
        <f t="shared" si="224"/>
        <v>0</v>
      </c>
      <c r="H90" s="79">
        <f t="shared" si="225"/>
        <v>0</v>
      </c>
      <c r="I90" s="79">
        <f t="shared" si="226"/>
        <v>0</v>
      </c>
      <c r="J90" s="77"/>
      <c r="K90" s="77"/>
      <c r="L90" s="77">
        <f t="shared" si="227"/>
        <v>0</v>
      </c>
      <c r="M90" s="77">
        <f t="shared" si="228"/>
        <v>0</v>
      </c>
      <c r="N90" s="77">
        <f t="shared" si="229"/>
        <v>0</v>
      </c>
      <c r="O90" t="s">
        <v>57</v>
      </c>
      <c r="P90" s="8"/>
      <c r="Q90" s="3"/>
      <c r="R90" s="27">
        <f>SUM(P90:Q90)</f>
        <v>0</v>
      </c>
      <c r="S90" s="1"/>
      <c r="T90" s="1"/>
      <c r="U90" s="2">
        <f t="shared" ref="U90" si="239">+P90+S90</f>
        <v>0</v>
      </c>
      <c r="V90" s="2">
        <f t="shared" ref="V90" si="240">+Q90+T90</f>
        <v>0</v>
      </c>
      <c r="W90" s="2">
        <f t="shared" ref="W90" si="241">+U90+V90</f>
        <v>0</v>
      </c>
      <c r="X90" s="1"/>
      <c r="Y90" s="1"/>
      <c r="Z90" s="2">
        <f t="shared" ref="Z90:Z91" si="242">+U90+X90</f>
        <v>0</v>
      </c>
      <c r="AA90" s="2">
        <f t="shared" ref="AA90:AA91" si="243">+V90+Y90</f>
        <v>0</v>
      </c>
      <c r="AB90" s="2">
        <f t="shared" ref="AB90:AB91" si="244">+Z90+AA90</f>
        <v>0</v>
      </c>
    </row>
    <row r="91" spans="1:28" x14ac:dyDescent="0.25">
      <c r="A91" s="28" t="s">
        <v>42</v>
      </c>
      <c r="B91" s="13"/>
      <c r="C91" s="14"/>
      <c r="D91" s="2">
        <f t="shared" si="232"/>
        <v>0</v>
      </c>
      <c r="E91" s="62"/>
      <c r="F91" s="2"/>
      <c r="G91" s="79">
        <f t="shared" si="224"/>
        <v>0</v>
      </c>
      <c r="H91" s="79">
        <f t="shared" si="225"/>
        <v>0</v>
      </c>
      <c r="I91" s="79">
        <f t="shared" si="226"/>
        <v>0</v>
      </c>
      <c r="J91" s="77"/>
      <c r="K91" s="77"/>
      <c r="L91" s="77">
        <f t="shared" si="227"/>
        <v>0</v>
      </c>
      <c r="M91" s="77">
        <f t="shared" si="228"/>
        <v>0</v>
      </c>
      <c r="N91" s="77">
        <f t="shared" si="229"/>
        <v>0</v>
      </c>
      <c r="O91" t="s">
        <v>80</v>
      </c>
      <c r="P91" s="65"/>
      <c r="Q91" s="18"/>
      <c r="R91" s="27">
        <f>SUM(P91:Q91)</f>
        <v>0</v>
      </c>
      <c r="S91" s="1"/>
      <c r="T91" s="1"/>
      <c r="U91" s="2">
        <f t="shared" ref="U91" si="245">+P91+S91</f>
        <v>0</v>
      </c>
      <c r="V91" s="2">
        <f t="shared" ref="V91" si="246">+Q91+T91</f>
        <v>0</v>
      </c>
      <c r="W91" s="2">
        <f t="shared" ref="W91" si="247">+U91+V91</f>
        <v>0</v>
      </c>
      <c r="X91" s="1"/>
      <c r="Y91" s="1"/>
      <c r="Z91" s="2">
        <f t="shared" si="242"/>
        <v>0</v>
      </c>
      <c r="AA91" s="2">
        <f t="shared" si="243"/>
        <v>0</v>
      </c>
      <c r="AB91" s="2">
        <f t="shared" si="244"/>
        <v>0</v>
      </c>
    </row>
    <row r="92" spans="1:28" x14ac:dyDescent="0.25">
      <c r="A92" s="28" t="s">
        <v>43</v>
      </c>
      <c r="B92" s="2"/>
      <c r="C92" s="25"/>
      <c r="D92" s="2">
        <f t="shared" si="232"/>
        <v>0</v>
      </c>
      <c r="E92" s="62"/>
      <c r="F92" s="2"/>
      <c r="G92" s="79">
        <f t="shared" si="224"/>
        <v>0</v>
      </c>
      <c r="H92" s="79">
        <f t="shared" si="225"/>
        <v>0</v>
      </c>
      <c r="I92" s="79">
        <f t="shared" si="226"/>
        <v>0</v>
      </c>
      <c r="J92" s="77"/>
      <c r="K92" s="77"/>
      <c r="L92" s="77">
        <f t="shared" si="227"/>
        <v>0</v>
      </c>
      <c r="M92" s="77">
        <f t="shared" si="228"/>
        <v>0</v>
      </c>
      <c r="N92" s="77">
        <f t="shared" si="229"/>
        <v>0</v>
      </c>
      <c r="P92" s="8"/>
      <c r="Q92" s="3"/>
      <c r="R92" s="12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5">
      <c r="A93" s="28" t="s">
        <v>44</v>
      </c>
      <c r="B93" s="2">
        <v>5</v>
      </c>
      <c r="C93" s="25"/>
      <c r="D93" s="2">
        <f t="shared" si="232"/>
        <v>5</v>
      </c>
      <c r="E93" s="62"/>
      <c r="F93" s="2"/>
      <c r="G93" s="79">
        <f t="shared" si="224"/>
        <v>5</v>
      </c>
      <c r="H93" s="79">
        <f t="shared" si="225"/>
        <v>0</v>
      </c>
      <c r="I93" s="79">
        <f t="shared" si="226"/>
        <v>5</v>
      </c>
      <c r="J93" s="77"/>
      <c r="K93" s="77"/>
      <c r="L93" s="77">
        <f t="shared" si="227"/>
        <v>5</v>
      </c>
      <c r="M93" s="77">
        <f t="shared" si="228"/>
        <v>0</v>
      </c>
      <c r="N93" s="77">
        <f t="shared" si="229"/>
        <v>5</v>
      </c>
      <c r="O93" s="40"/>
      <c r="P93" s="45"/>
      <c r="Q93" s="3"/>
      <c r="R93" s="12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5">
      <c r="A94" s="28" t="s">
        <v>45</v>
      </c>
      <c r="B94" s="3"/>
      <c r="C94" s="14"/>
      <c r="D94" s="2">
        <f t="shared" si="232"/>
        <v>0</v>
      </c>
      <c r="E94" s="62"/>
      <c r="F94" s="2"/>
      <c r="G94" s="79">
        <f t="shared" si="224"/>
        <v>0</v>
      </c>
      <c r="H94" s="79">
        <f t="shared" si="225"/>
        <v>0</v>
      </c>
      <c r="I94" s="79">
        <f t="shared" si="226"/>
        <v>0</v>
      </c>
      <c r="J94" s="77"/>
      <c r="K94" s="77"/>
      <c r="L94" s="77">
        <f t="shared" si="227"/>
        <v>0</v>
      </c>
      <c r="M94" s="77">
        <f t="shared" si="228"/>
        <v>0</v>
      </c>
      <c r="N94" s="77">
        <f t="shared" si="229"/>
        <v>0</v>
      </c>
      <c r="O94" s="40"/>
      <c r="P94" s="8"/>
      <c r="Q94" s="3"/>
      <c r="R94" s="12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5">
      <c r="A95" s="28" t="s">
        <v>46</v>
      </c>
      <c r="B95" s="2">
        <v>165</v>
      </c>
      <c r="C95" s="25"/>
      <c r="D95" s="2">
        <f t="shared" si="232"/>
        <v>165</v>
      </c>
      <c r="E95" s="62"/>
      <c r="F95" s="2"/>
      <c r="G95" s="79">
        <f t="shared" si="224"/>
        <v>165</v>
      </c>
      <c r="H95" s="79">
        <f t="shared" si="225"/>
        <v>0</v>
      </c>
      <c r="I95" s="79">
        <f t="shared" si="226"/>
        <v>165</v>
      </c>
      <c r="J95" s="77"/>
      <c r="K95" s="77"/>
      <c r="L95" s="77">
        <f t="shared" si="227"/>
        <v>165</v>
      </c>
      <c r="M95" s="77">
        <f t="shared" si="228"/>
        <v>0</v>
      </c>
      <c r="N95" s="77">
        <f t="shared" si="229"/>
        <v>165</v>
      </c>
      <c r="P95" s="8"/>
      <c r="Q95" s="3"/>
      <c r="R95" s="12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5">
      <c r="A96" s="20"/>
      <c r="B96" s="2"/>
      <c r="C96" s="25"/>
      <c r="D96" s="13"/>
      <c r="E96" s="45"/>
      <c r="F96" s="45"/>
      <c r="G96" s="45"/>
      <c r="H96" s="45"/>
      <c r="I96" s="45"/>
      <c r="J96" s="13"/>
      <c r="K96" s="13"/>
      <c r="L96" s="13"/>
      <c r="M96" s="13"/>
      <c r="N96" s="13"/>
      <c r="P96" s="8"/>
      <c r="Q96" s="3"/>
      <c r="R96" s="12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5">
      <c r="A97" s="21" t="s">
        <v>47</v>
      </c>
      <c r="B97" s="3">
        <f>SUM(B98)</f>
        <v>0</v>
      </c>
      <c r="C97" s="14">
        <f>SUM(C98)</f>
        <v>0</v>
      </c>
      <c r="D97" s="3">
        <f>SUM(D98)</f>
        <v>0</v>
      </c>
      <c r="E97" s="3">
        <f t="shared" ref="E97:N97" si="248">SUM(E98)</f>
        <v>0</v>
      </c>
      <c r="F97" s="3">
        <f t="shared" si="248"/>
        <v>0</v>
      </c>
      <c r="G97" s="3">
        <f t="shared" si="248"/>
        <v>0</v>
      </c>
      <c r="H97" s="3">
        <f t="shared" si="248"/>
        <v>0</v>
      </c>
      <c r="I97" s="3">
        <f t="shared" si="248"/>
        <v>0</v>
      </c>
      <c r="J97" s="3">
        <f t="shared" si="248"/>
        <v>0</v>
      </c>
      <c r="K97" s="3">
        <f t="shared" si="248"/>
        <v>0</v>
      </c>
      <c r="L97" s="3">
        <f t="shared" si="248"/>
        <v>0</v>
      </c>
      <c r="M97" s="3">
        <f t="shared" si="248"/>
        <v>0</v>
      </c>
      <c r="N97" s="3">
        <f t="shared" si="248"/>
        <v>0</v>
      </c>
      <c r="P97" s="8"/>
      <c r="Q97" s="3"/>
      <c r="R97" s="12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28" t="s">
        <v>48</v>
      </c>
      <c r="B98" s="2"/>
      <c r="C98" s="25"/>
      <c r="D98" s="13">
        <f>SUM(B98:C98)</f>
        <v>0</v>
      </c>
      <c r="E98" s="45"/>
      <c r="F98" s="13"/>
      <c r="G98" s="79">
        <f t="shared" ref="G98" si="249">+B98+E98</f>
        <v>0</v>
      </c>
      <c r="H98" s="79">
        <f t="shared" ref="H98" si="250">+C98+F98</f>
        <v>0</v>
      </c>
      <c r="I98" s="79">
        <f t="shared" ref="I98" si="251">+G98+H98</f>
        <v>0</v>
      </c>
      <c r="J98" s="77"/>
      <c r="K98" s="77"/>
      <c r="L98" s="77">
        <f t="shared" ref="L98" si="252">+G98+J98</f>
        <v>0</v>
      </c>
      <c r="M98" s="77">
        <f t="shared" ref="M98" si="253">+H98+K98</f>
        <v>0</v>
      </c>
      <c r="N98" s="77">
        <f t="shared" ref="N98" si="254">+L98+M98</f>
        <v>0</v>
      </c>
      <c r="P98" s="8"/>
      <c r="Q98" s="3"/>
      <c r="R98" s="12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20"/>
      <c r="B99" s="3"/>
      <c r="C99" s="14"/>
      <c r="D99" s="3"/>
      <c r="E99" s="8"/>
      <c r="F99" s="8"/>
      <c r="G99" s="8"/>
      <c r="H99" s="8"/>
      <c r="I99" s="8"/>
      <c r="J99" s="3"/>
      <c r="K99" s="3"/>
      <c r="L99" s="3"/>
      <c r="M99" s="3"/>
      <c r="N99" s="3"/>
      <c r="O99" s="72" t="s">
        <v>5</v>
      </c>
      <c r="P99" s="8">
        <f>SUM(P100:P102)</f>
        <v>0</v>
      </c>
      <c r="Q99" s="3">
        <f>SUM(Q100:Q102)</f>
        <v>0</v>
      </c>
      <c r="R99" s="12">
        <f>SUM(R100:R102)</f>
        <v>0</v>
      </c>
      <c r="S99" s="12">
        <f t="shared" ref="S99:AB99" si="255">SUM(S100:S102)</f>
        <v>0</v>
      </c>
      <c r="T99" s="12">
        <f t="shared" si="255"/>
        <v>0</v>
      </c>
      <c r="U99" s="12">
        <f t="shared" si="255"/>
        <v>0</v>
      </c>
      <c r="V99" s="12">
        <f t="shared" si="255"/>
        <v>0</v>
      </c>
      <c r="W99" s="12">
        <f t="shared" si="255"/>
        <v>0</v>
      </c>
      <c r="X99" s="12">
        <f t="shared" si="255"/>
        <v>0</v>
      </c>
      <c r="Y99" s="12">
        <f t="shared" si="255"/>
        <v>0</v>
      </c>
      <c r="Z99" s="12">
        <f t="shared" si="255"/>
        <v>0</v>
      </c>
      <c r="AA99" s="12">
        <f t="shared" si="255"/>
        <v>0</v>
      </c>
      <c r="AB99" s="12">
        <f t="shared" si="255"/>
        <v>0</v>
      </c>
    </row>
    <row r="100" spans="1:28" x14ac:dyDescent="0.25">
      <c r="A100" s="21" t="s">
        <v>49</v>
      </c>
      <c r="B100" s="3">
        <f>SUM(A101)</f>
        <v>0</v>
      </c>
      <c r="C100" s="14">
        <f>SUM(B101)</f>
        <v>0</v>
      </c>
      <c r="D100" s="3">
        <f>SUM(C101)</f>
        <v>0</v>
      </c>
      <c r="E100" s="3">
        <f t="shared" ref="E100:I100" si="256">SUM(D101)</f>
        <v>0</v>
      </c>
      <c r="F100" s="3">
        <f t="shared" si="256"/>
        <v>0</v>
      </c>
      <c r="G100" s="3">
        <f t="shared" si="256"/>
        <v>0</v>
      </c>
      <c r="H100" s="3">
        <f t="shared" si="256"/>
        <v>0</v>
      </c>
      <c r="I100" s="3">
        <f t="shared" si="256"/>
        <v>0</v>
      </c>
      <c r="J100" s="3">
        <f t="shared" ref="J100" si="257">SUM(I101)</f>
        <v>0</v>
      </c>
      <c r="K100" s="3">
        <f t="shared" ref="K100" si="258">SUM(J101)</f>
        <v>0</v>
      </c>
      <c r="L100" s="3">
        <f t="shared" ref="L100" si="259">SUM(K101)</f>
        <v>0</v>
      </c>
      <c r="M100" s="3">
        <f t="shared" ref="M100" si="260">SUM(L101)</f>
        <v>0</v>
      </c>
      <c r="N100" s="3">
        <f t="shared" ref="N100" si="261">SUM(M101)</f>
        <v>0</v>
      </c>
      <c r="O100" s="48" t="s">
        <v>9</v>
      </c>
      <c r="P100" s="62"/>
      <c r="Q100" s="2"/>
      <c r="R100" s="27">
        <f>SUM(P100:Q100)</f>
        <v>0</v>
      </c>
      <c r="S100" s="1"/>
      <c r="T100" s="1"/>
      <c r="U100" s="2">
        <f t="shared" ref="U100" si="262">+P100+S100</f>
        <v>0</v>
      </c>
      <c r="V100" s="2">
        <f t="shared" ref="V100" si="263">+Q100+T100</f>
        <v>0</v>
      </c>
      <c r="W100" s="2">
        <f t="shared" ref="W100" si="264">+U100+V100</f>
        <v>0</v>
      </c>
      <c r="X100" s="1"/>
      <c r="Y100" s="1"/>
      <c r="Z100" s="2">
        <f t="shared" ref="Z100" si="265">+U100+X100</f>
        <v>0</v>
      </c>
      <c r="AA100" s="2">
        <f t="shared" ref="AA100" si="266">+V100+Y100</f>
        <v>0</v>
      </c>
      <c r="AB100" s="2">
        <f t="shared" ref="AB100" si="267">+Z100+AA100</f>
        <v>0</v>
      </c>
    </row>
    <row r="101" spans="1:28" x14ac:dyDescent="0.25">
      <c r="A101" s="20" t="s">
        <v>50</v>
      </c>
      <c r="B101" s="2"/>
      <c r="C101" s="25"/>
      <c r="D101" s="13"/>
      <c r="E101" s="45"/>
      <c r="F101" s="45"/>
      <c r="G101" s="45"/>
      <c r="H101" s="45"/>
      <c r="I101" s="45"/>
      <c r="J101" s="13"/>
      <c r="K101" s="13"/>
      <c r="L101" s="77">
        <f t="shared" ref="L101" si="268">+G101+J101</f>
        <v>0</v>
      </c>
      <c r="M101" s="77">
        <f t="shared" ref="M101" si="269">+H101+K101</f>
        <v>0</v>
      </c>
      <c r="N101" s="77">
        <f t="shared" ref="N101" si="270">+L101+M101</f>
        <v>0</v>
      </c>
      <c r="O101" s="48" t="s">
        <v>10</v>
      </c>
      <c r="P101" s="62"/>
      <c r="Q101" s="2"/>
      <c r="R101" s="27">
        <f>SUM(P101:Q101)</f>
        <v>0</v>
      </c>
      <c r="S101" s="1"/>
      <c r="T101" s="1"/>
      <c r="U101" s="2">
        <f t="shared" ref="U101:U102" si="271">+P101+S101</f>
        <v>0</v>
      </c>
      <c r="V101" s="2">
        <f t="shared" ref="V101:V102" si="272">+Q101+T101</f>
        <v>0</v>
      </c>
      <c r="W101" s="2">
        <f t="shared" ref="W101:W102" si="273">+U101+V101</f>
        <v>0</v>
      </c>
      <c r="X101" s="1"/>
      <c r="Y101" s="1"/>
      <c r="Z101" s="2">
        <f t="shared" ref="Z101:Z102" si="274">+U101+X101</f>
        <v>0</v>
      </c>
      <c r="AA101" s="2">
        <f t="shared" ref="AA101:AA102" si="275">+V101+Y101</f>
        <v>0</v>
      </c>
      <c r="AB101" s="2">
        <f t="shared" ref="AB101:AB102" si="276">+Z101+AA101</f>
        <v>0</v>
      </c>
    </row>
    <row r="102" spans="1:28" x14ac:dyDescent="0.25">
      <c r="A102" s="21"/>
      <c r="B102" s="1"/>
      <c r="C102" s="25"/>
      <c r="D102" s="13"/>
      <c r="E102" s="45"/>
      <c r="F102" s="45"/>
      <c r="G102" s="45"/>
      <c r="H102" s="45"/>
      <c r="I102" s="45"/>
      <c r="J102" s="13"/>
      <c r="K102" s="13"/>
      <c r="L102" s="13"/>
      <c r="M102" s="13"/>
      <c r="N102" s="13"/>
      <c r="O102" s="48" t="s">
        <v>11</v>
      </c>
      <c r="P102" s="62"/>
      <c r="Q102" s="2"/>
      <c r="R102" s="27">
        <f>SUM(P102:Q102)</f>
        <v>0</v>
      </c>
      <c r="S102" s="1"/>
      <c r="T102" s="1"/>
      <c r="U102" s="2">
        <f t="shared" si="271"/>
        <v>0</v>
      </c>
      <c r="V102" s="2">
        <f t="shared" si="272"/>
        <v>0</v>
      </c>
      <c r="W102" s="2">
        <f t="shared" si="273"/>
        <v>0</v>
      </c>
      <c r="X102" s="1"/>
      <c r="Y102" s="1"/>
      <c r="Z102" s="2">
        <f t="shared" si="274"/>
        <v>0</v>
      </c>
      <c r="AA102" s="2">
        <f t="shared" si="275"/>
        <v>0</v>
      </c>
      <c r="AB102" s="2">
        <f t="shared" si="276"/>
        <v>0</v>
      </c>
    </row>
    <row r="103" spans="1:28" x14ac:dyDescent="0.25">
      <c r="A103" s="21" t="s">
        <v>51</v>
      </c>
      <c r="B103" s="3">
        <f>SUM(B104)</f>
        <v>0</v>
      </c>
      <c r="C103" s="14">
        <f>SUM(C104)</f>
        <v>0</v>
      </c>
      <c r="D103" s="3">
        <f>SUM(D104)</f>
        <v>0</v>
      </c>
      <c r="E103" s="3">
        <f t="shared" ref="E103:N103" si="277">SUM(E104)</f>
        <v>0</v>
      </c>
      <c r="F103" s="3">
        <f t="shared" si="277"/>
        <v>0</v>
      </c>
      <c r="G103" s="3">
        <f t="shared" si="277"/>
        <v>0</v>
      </c>
      <c r="H103" s="3">
        <f t="shared" si="277"/>
        <v>0</v>
      </c>
      <c r="I103" s="3">
        <f t="shared" si="277"/>
        <v>0</v>
      </c>
      <c r="J103" s="3">
        <f t="shared" si="277"/>
        <v>0</v>
      </c>
      <c r="K103" s="3">
        <f t="shared" si="277"/>
        <v>0</v>
      </c>
      <c r="L103" s="3">
        <f t="shared" si="277"/>
        <v>0</v>
      </c>
      <c r="M103" s="3">
        <f t="shared" si="277"/>
        <v>0</v>
      </c>
      <c r="N103" s="3">
        <f t="shared" si="277"/>
        <v>0</v>
      </c>
      <c r="O103" s="40"/>
      <c r="P103" s="62"/>
      <c r="Q103" s="2"/>
      <c r="R103" s="12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5">
      <c r="A104" s="20" t="s">
        <v>52</v>
      </c>
      <c r="B104" s="17"/>
      <c r="C104" s="29"/>
      <c r="D104" s="13">
        <f>SUM(B104:C104)</f>
        <v>0</v>
      </c>
      <c r="E104" s="45"/>
      <c r="F104" s="13"/>
      <c r="G104" s="79">
        <f t="shared" ref="G104" si="278">+B104+E104</f>
        <v>0</v>
      </c>
      <c r="H104" s="79">
        <f t="shared" ref="H104" si="279">+C104+F104</f>
        <v>0</v>
      </c>
      <c r="I104" s="79">
        <f t="shared" ref="I104" si="280">+G104+H104</f>
        <v>0</v>
      </c>
      <c r="J104" s="77"/>
      <c r="K104" s="77"/>
      <c r="L104" s="77">
        <f t="shared" ref="L104" si="281">+G104+J104</f>
        <v>0</v>
      </c>
      <c r="M104" s="77">
        <f t="shared" ref="M104" si="282">+H104+K104</f>
        <v>0</v>
      </c>
      <c r="N104" s="77">
        <f t="shared" ref="N104" si="283">+L104+M104</f>
        <v>0</v>
      </c>
      <c r="O104" s="40"/>
      <c r="P104" s="62"/>
      <c r="Q104" s="2"/>
      <c r="R104" s="12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5">
      <c r="A105" s="20"/>
      <c r="B105" s="32"/>
      <c r="C105" s="25"/>
      <c r="D105" s="33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21"/>
      <c r="P105" s="66"/>
      <c r="Q105" s="44"/>
      <c r="R105" s="6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5">
      <c r="A106" s="6" t="s">
        <v>18</v>
      </c>
      <c r="B106" s="7">
        <f t="shared" ref="B106:F106" si="284">SUM(B65,B70,B74,B85,B97,B100,B103,)</f>
        <v>87881</v>
      </c>
      <c r="C106" s="7">
        <f t="shared" si="284"/>
        <v>0</v>
      </c>
      <c r="D106" s="7">
        <f t="shared" si="284"/>
        <v>87881</v>
      </c>
      <c r="E106" s="7">
        <f t="shared" si="284"/>
        <v>0</v>
      </c>
      <c r="F106" s="7">
        <f t="shared" si="284"/>
        <v>0</v>
      </c>
      <c r="G106" s="7">
        <f>SUM(G65,G70,G74,G85,G97,G100,G103,)</f>
        <v>87881</v>
      </c>
      <c r="H106" s="7">
        <f t="shared" ref="H106:N106" si="285">SUM(H65,H70,H74,H85,H97,H100,H103,)</f>
        <v>0</v>
      </c>
      <c r="I106" s="7">
        <f t="shared" si="285"/>
        <v>87881</v>
      </c>
      <c r="J106" s="7">
        <f t="shared" si="285"/>
        <v>0</v>
      </c>
      <c r="K106" s="7">
        <f t="shared" si="285"/>
        <v>0</v>
      </c>
      <c r="L106" s="7">
        <f t="shared" si="285"/>
        <v>87881</v>
      </c>
      <c r="M106" s="7">
        <f t="shared" si="285"/>
        <v>0</v>
      </c>
      <c r="N106" s="7">
        <f t="shared" si="285"/>
        <v>87881</v>
      </c>
      <c r="O106" s="9" t="s">
        <v>21</v>
      </c>
      <c r="P106" s="67">
        <f>SUM(P65,P67,P69,P74,P76,P83,P85,P88,P99)</f>
        <v>2243494</v>
      </c>
      <c r="Q106" s="5">
        <f>SUM(Q65,Q67,Q69,Q74,Q76,Q83,Q85,Q88,Q99)</f>
        <v>427971</v>
      </c>
      <c r="R106" s="55">
        <f>SUM(R65,R67,R69,R74,R76,R83,R85,R88,R99)</f>
        <v>2671465</v>
      </c>
      <c r="S106" s="55">
        <f t="shared" ref="S106:AB106" si="286">SUM(S65,S67,S69,S74,S76,S83,S85,S88,S99)</f>
        <v>0</v>
      </c>
      <c r="T106" s="55">
        <f t="shared" si="286"/>
        <v>0</v>
      </c>
      <c r="U106" s="55">
        <f t="shared" si="286"/>
        <v>2243494</v>
      </c>
      <c r="V106" s="55">
        <f t="shared" si="286"/>
        <v>427971</v>
      </c>
      <c r="W106" s="55">
        <f t="shared" si="286"/>
        <v>2671465</v>
      </c>
      <c r="X106" s="55">
        <f t="shared" si="286"/>
        <v>0</v>
      </c>
      <c r="Y106" s="55">
        <f t="shared" si="286"/>
        <v>0</v>
      </c>
      <c r="Z106" s="55">
        <f t="shared" si="286"/>
        <v>2243494</v>
      </c>
      <c r="AA106" s="55">
        <f t="shared" si="286"/>
        <v>427971</v>
      </c>
      <c r="AB106" s="55">
        <f t="shared" si="286"/>
        <v>2671465</v>
      </c>
    </row>
    <row r="107" spans="1:28" x14ac:dyDescent="0.25">
      <c r="A107" s="15" t="s">
        <v>19</v>
      </c>
      <c r="B107" s="3"/>
      <c r="C107" s="3"/>
      <c r="D107" s="3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40" t="s">
        <v>58</v>
      </c>
      <c r="P107" s="57"/>
      <c r="Q107" s="3"/>
      <c r="R107" s="12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22" t="s">
        <v>63</v>
      </c>
      <c r="B108" s="3"/>
      <c r="C108" s="3"/>
      <c r="D108" s="3"/>
      <c r="E108" s="3"/>
      <c r="F108" s="3"/>
      <c r="G108" s="79">
        <f t="shared" ref="G108" si="287">+B108+E108</f>
        <v>0</v>
      </c>
      <c r="H108" s="79">
        <f t="shared" ref="H108" si="288">+C108+F108</f>
        <v>0</v>
      </c>
      <c r="I108" s="79">
        <f t="shared" ref="I108" si="289">+G108+H108</f>
        <v>0</v>
      </c>
      <c r="J108" s="77"/>
      <c r="K108" s="77"/>
      <c r="L108" s="77">
        <f t="shared" ref="L108" si="290">+G108+J108</f>
        <v>0</v>
      </c>
      <c r="M108" s="77">
        <f t="shared" ref="M108" si="291">+H108+K108</f>
        <v>0</v>
      </c>
      <c r="N108" s="77">
        <f t="shared" ref="N108" si="292">+L108+M108</f>
        <v>0</v>
      </c>
      <c r="O108" s="85" t="s">
        <v>64</v>
      </c>
      <c r="P108" s="8"/>
      <c r="Q108" s="3"/>
      <c r="R108" s="12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49" t="s">
        <v>73</v>
      </c>
      <c r="B109" s="30"/>
      <c r="C109" s="30"/>
      <c r="D109" s="30">
        <f>SUM(B109:C109)</f>
        <v>0</v>
      </c>
      <c r="E109" s="68"/>
      <c r="F109" s="50"/>
      <c r="G109" s="79">
        <f t="shared" ref="G109:G114" si="293">+B109+E109</f>
        <v>0</v>
      </c>
      <c r="H109" s="79">
        <f t="shared" ref="H109:H114" si="294">+C109+F109</f>
        <v>0</v>
      </c>
      <c r="I109" s="79">
        <f t="shared" ref="I109:I114" si="295">+G109+H109</f>
        <v>0</v>
      </c>
      <c r="J109" s="77"/>
      <c r="K109" s="77"/>
      <c r="L109" s="77">
        <f t="shared" ref="L109:L114" si="296">+G109+J109</f>
        <v>0</v>
      </c>
      <c r="M109" s="77">
        <f t="shared" ref="M109:M114" si="297">+H109+K109</f>
        <v>0</v>
      </c>
      <c r="N109" s="77">
        <f t="shared" ref="N109:N114" si="298">+L109+M109</f>
        <v>0</v>
      </c>
      <c r="O109" s="81" t="s">
        <v>76</v>
      </c>
      <c r="P109" s="63"/>
      <c r="Q109" s="30"/>
      <c r="R109" s="52">
        <f>SUM(P109:Q109)</f>
        <v>0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5">
      <c r="A110" s="49" t="s">
        <v>74</v>
      </c>
      <c r="B110" s="30"/>
      <c r="C110" s="30"/>
      <c r="D110" s="30">
        <f>SUM(B110:C110)</f>
        <v>0</v>
      </c>
      <c r="E110" s="68"/>
      <c r="F110" s="50"/>
      <c r="G110" s="79">
        <f t="shared" si="293"/>
        <v>0</v>
      </c>
      <c r="H110" s="79">
        <f t="shared" si="294"/>
        <v>0</v>
      </c>
      <c r="I110" s="79">
        <f t="shared" si="295"/>
        <v>0</v>
      </c>
      <c r="J110" s="77"/>
      <c r="K110" s="77"/>
      <c r="L110" s="77">
        <f t="shared" si="296"/>
        <v>0</v>
      </c>
      <c r="M110" s="77">
        <f t="shared" si="297"/>
        <v>0</v>
      </c>
      <c r="N110" s="77">
        <f t="shared" si="298"/>
        <v>0</v>
      </c>
      <c r="O110" s="81" t="s">
        <v>77</v>
      </c>
      <c r="P110" s="63"/>
      <c r="Q110" s="30"/>
      <c r="R110" s="52">
        <f>SUM(P110:Q110)</f>
        <v>0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49" t="s">
        <v>75</v>
      </c>
      <c r="B111" s="30"/>
      <c r="C111" s="30"/>
      <c r="D111" s="30"/>
      <c r="E111" s="68"/>
      <c r="F111" s="50"/>
      <c r="G111" s="79">
        <f t="shared" si="293"/>
        <v>0</v>
      </c>
      <c r="H111" s="79">
        <f t="shared" si="294"/>
        <v>0</v>
      </c>
      <c r="I111" s="79">
        <f t="shared" si="295"/>
        <v>0</v>
      </c>
      <c r="J111" s="77"/>
      <c r="K111" s="77"/>
      <c r="L111" s="77">
        <f t="shared" si="296"/>
        <v>0</v>
      </c>
      <c r="M111" s="77">
        <f t="shared" si="297"/>
        <v>0</v>
      </c>
      <c r="N111" s="77">
        <f t="shared" si="298"/>
        <v>0</v>
      </c>
      <c r="O111" s="81" t="s">
        <v>78</v>
      </c>
      <c r="P111" s="63"/>
      <c r="Q111" s="30"/>
      <c r="R111" s="52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49" t="s">
        <v>104</v>
      </c>
      <c r="B112" s="30"/>
      <c r="C112" s="30"/>
      <c r="D112" s="30"/>
      <c r="E112" s="68"/>
      <c r="F112" s="50"/>
      <c r="G112" s="79"/>
      <c r="H112" s="79"/>
      <c r="I112" s="79"/>
      <c r="J112" s="77"/>
      <c r="K112" s="77"/>
      <c r="L112" s="77"/>
      <c r="M112" s="77"/>
      <c r="N112" s="77"/>
      <c r="O112" s="49" t="s">
        <v>104</v>
      </c>
      <c r="P112" s="63"/>
      <c r="Q112" s="30"/>
      <c r="R112" s="52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22" t="s">
        <v>67</v>
      </c>
      <c r="B113" s="3"/>
      <c r="C113" s="3"/>
      <c r="D113" s="3"/>
      <c r="E113" s="8"/>
      <c r="F113" s="3"/>
      <c r="G113" s="79">
        <f t="shared" si="293"/>
        <v>0</v>
      </c>
      <c r="H113" s="79">
        <f t="shared" si="294"/>
        <v>0</v>
      </c>
      <c r="I113" s="79">
        <f t="shared" si="295"/>
        <v>0</v>
      </c>
      <c r="J113" s="77"/>
      <c r="K113" s="77"/>
      <c r="L113" s="77">
        <f t="shared" si="296"/>
        <v>0</v>
      </c>
      <c r="M113" s="77">
        <f t="shared" si="297"/>
        <v>0</v>
      </c>
      <c r="N113" s="77">
        <f t="shared" si="298"/>
        <v>0</v>
      </c>
      <c r="O113" s="48" t="s">
        <v>68</v>
      </c>
      <c r="P113" s="8"/>
      <c r="Q113" s="3"/>
      <c r="R113" s="12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22" t="s">
        <v>61</v>
      </c>
      <c r="B114" s="13"/>
      <c r="C114" s="13"/>
      <c r="D114" s="13"/>
      <c r="E114" s="13"/>
      <c r="F114" s="13"/>
      <c r="G114" s="79">
        <f t="shared" si="293"/>
        <v>0</v>
      </c>
      <c r="H114" s="79">
        <f t="shared" si="294"/>
        <v>0</v>
      </c>
      <c r="I114" s="79">
        <f t="shared" si="295"/>
        <v>0</v>
      </c>
      <c r="J114" s="79"/>
      <c r="K114" s="79"/>
      <c r="L114" s="77">
        <f t="shared" si="296"/>
        <v>0</v>
      </c>
      <c r="M114" s="77">
        <f t="shared" si="297"/>
        <v>0</v>
      </c>
      <c r="N114" s="77">
        <f t="shared" si="298"/>
        <v>0</v>
      </c>
      <c r="O114" s="17" t="s">
        <v>66</v>
      </c>
      <c r="P114" s="8"/>
      <c r="Q114" s="3"/>
      <c r="R114" s="12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22" t="s">
        <v>87</v>
      </c>
      <c r="B115" s="13"/>
      <c r="C115" s="13"/>
      <c r="D115" s="13"/>
      <c r="E115" s="13"/>
      <c r="F115" s="13"/>
      <c r="G115" s="79"/>
      <c r="H115" s="79"/>
      <c r="I115" s="79"/>
      <c r="J115" s="79"/>
      <c r="K115" s="79"/>
      <c r="L115" s="79"/>
      <c r="M115" s="79"/>
      <c r="N115" s="79"/>
      <c r="O115" s="82"/>
      <c r="P115" s="33"/>
      <c r="Q115" s="3"/>
      <c r="R115" s="12"/>
      <c r="S115" s="47"/>
      <c r="T115" s="47"/>
      <c r="U115" s="47"/>
      <c r="V115" s="47"/>
      <c r="W115" s="47"/>
      <c r="X115" s="1"/>
      <c r="Y115" s="1"/>
      <c r="Z115" s="1"/>
      <c r="AA115" s="1"/>
      <c r="AB115" s="1"/>
    </row>
    <row r="116" spans="1:28" x14ac:dyDescent="0.25">
      <c r="A116" s="11" t="s">
        <v>20</v>
      </c>
      <c r="B116" s="4">
        <f>SUM(B106:B114)</f>
        <v>87881</v>
      </c>
      <c r="C116" s="4">
        <f>SUM(C106:C114)</f>
        <v>0</v>
      </c>
      <c r="D116" s="4">
        <f>SUM(D106:D114)</f>
        <v>87881</v>
      </c>
      <c r="E116" s="4">
        <f t="shared" ref="E116:H116" si="299">SUM(E106:E114)</f>
        <v>0</v>
      </c>
      <c r="F116" s="4">
        <f t="shared" si="299"/>
        <v>0</v>
      </c>
      <c r="G116" s="4">
        <f t="shared" si="299"/>
        <v>87881</v>
      </c>
      <c r="H116" s="4">
        <f t="shared" si="299"/>
        <v>0</v>
      </c>
      <c r="I116" s="4">
        <f>SUM(I106:I115)</f>
        <v>87881</v>
      </c>
      <c r="J116" s="4">
        <f t="shared" ref="J116:N116" si="300">SUM(J106:J115)</f>
        <v>0</v>
      </c>
      <c r="K116" s="4">
        <f t="shared" si="300"/>
        <v>0</v>
      </c>
      <c r="L116" s="4">
        <f t="shared" si="300"/>
        <v>87881</v>
      </c>
      <c r="M116" s="4">
        <f t="shared" si="300"/>
        <v>0</v>
      </c>
      <c r="N116" s="4">
        <f t="shared" si="300"/>
        <v>87881</v>
      </c>
      <c r="O116" s="9" t="s">
        <v>23</v>
      </c>
      <c r="P116" s="69">
        <f>SUM(P106:P114)</f>
        <v>2243494</v>
      </c>
      <c r="Q116" s="4">
        <f>SUM(Q106:Q114)</f>
        <v>427971</v>
      </c>
      <c r="R116" s="56">
        <f>SUM(R106:R114)</f>
        <v>2671465</v>
      </c>
      <c r="S116" s="56">
        <f t="shared" ref="S116:AB116" si="301">SUM(S106:S114)</f>
        <v>0</v>
      </c>
      <c r="T116" s="56">
        <f t="shared" si="301"/>
        <v>0</v>
      </c>
      <c r="U116" s="56">
        <f t="shared" si="301"/>
        <v>2243494</v>
      </c>
      <c r="V116" s="56">
        <f t="shared" si="301"/>
        <v>427971</v>
      </c>
      <c r="W116" s="56">
        <f t="shared" si="301"/>
        <v>2671465</v>
      </c>
      <c r="X116" s="56">
        <f t="shared" si="301"/>
        <v>0</v>
      </c>
      <c r="Y116" s="56">
        <f t="shared" si="301"/>
        <v>0</v>
      </c>
      <c r="Z116" s="56">
        <f t="shared" si="301"/>
        <v>2243494</v>
      </c>
      <c r="AA116" s="56">
        <f t="shared" si="301"/>
        <v>427971</v>
      </c>
      <c r="AB116" s="56">
        <f t="shared" si="301"/>
        <v>2671465</v>
      </c>
    </row>
    <row r="117" spans="1:28" ht="12.75" customHeight="1" x14ac:dyDescent="0.25">
      <c r="R117" s="16"/>
    </row>
    <row r="118" spans="1:28" x14ac:dyDescent="0.25">
      <c r="A118" s="106" t="str">
        <f>+A2</f>
        <v>Komárom Város Önkormányzata és az általa irányított költségvetési szervek 2025. évi tervezett bevételei és kiadásai</v>
      </c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</row>
    <row r="119" spans="1:28" ht="13.5" customHeight="1" x14ac:dyDescent="0.25">
      <c r="Q119" s="23"/>
      <c r="AB119" s="24" t="s">
        <v>15</v>
      </c>
    </row>
    <row r="120" spans="1:28" ht="31.5" customHeight="1" x14ac:dyDescent="0.25">
      <c r="A120" s="103" t="s">
        <v>0</v>
      </c>
      <c r="B120" s="107" t="s">
        <v>94</v>
      </c>
      <c r="C120" s="107"/>
      <c r="D120" s="107"/>
      <c r="E120" s="93" t="s">
        <v>82</v>
      </c>
      <c r="F120" s="94"/>
      <c r="G120" s="93" t="s">
        <v>95</v>
      </c>
      <c r="H120" s="95"/>
      <c r="I120" s="94"/>
      <c r="J120" s="104" t="str">
        <f>+J4</f>
        <v>Javasolt módosítás</v>
      </c>
      <c r="K120" s="105"/>
      <c r="L120" s="104" t="str">
        <f>+G120</f>
        <v>2025. évi módosított bevételek                            GAZDASÁGI SZERVEZETTEL  RENDELKEZŐ INTÉZMÉNYEK</v>
      </c>
      <c r="M120" s="108"/>
      <c r="N120" s="105"/>
      <c r="O120" s="99" t="s">
        <v>1</v>
      </c>
      <c r="P120" s="107" t="s">
        <v>101</v>
      </c>
      <c r="Q120" s="107"/>
      <c r="R120" s="107"/>
      <c r="S120" s="93" t="s">
        <v>82</v>
      </c>
      <c r="T120" s="94"/>
      <c r="U120" s="93" t="s">
        <v>102</v>
      </c>
      <c r="V120" s="95"/>
      <c r="W120" s="94"/>
      <c r="X120" s="93" t="s">
        <v>82</v>
      </c>
      <c r="Y120" s="94"/>
      <c r="Z120" s="93" t="s">
        <v>85</v>
      </c>
      <c r="AA120" s="95"/>
      <c r="AB120" s="94"/>
    </row>
    <row r="121" spans="1:28" ht="12.75" customHeight="1" x14ac:dyDescent="0.25">
      <c r="A121" s="103"/>
      <c r="B121" s="102" t="s">
        <v>12</v>
      </c>
      <c r="C121" s="102" t="s">
        <v>13</v>
      </c>
      <c r="D121" s="96" t="str">
        <f>+D5</f>
        <v>1/2025.(II.12.) önk.rendelet eredeti ei.</v>
      </c>
      <c r="E121" s="96" t="s">
        <v>12</v>
      </c>
      <c r="F121" s="96" t="s">
        <v>13</v>
      </c>
      <c r="G121" s="96" t="s">
        <v>12</v>
      </c>
      <c r="H121" s="96" t="s">
        <v>13</v>
      </c>
      <c r="I121" s="98" t="str">
        <f>+I63</f>
        <v>5/2024.(VI.26.) önk.rendelet mód. ei.</v>
      </c>
      <c r="J121" s="98" t="str">
        <f>+J5</f>
        <v>Kötelező feladatok</v>
      </c>
      <c r="K121" s="98" t="str">
        <f>+K5</f>
        <v>Önként vállalt feladatok</v>
      </c>
      <c r="L121" s="98" t="str">
        <f>+L5</f>
        <v>Kötelező feladatok</v>
      </c>
      <c r="M121" s="98" t="str">
        <f>+M5</f>
        <v>Önként vállalt feladatok</v>
      </c>
      <c r="N121" s="98" t="str">
        <f>+N5</f>
        <v>../2024.(X…..) önk.rendelet mód. ei.</v>
      </c>
      <c r="O121" s="100"/>
      <c r="P121" s="96" t="s">
        <v>12</v>
      </c>
      <c r="Q121" s="96" t="s">
        <v>13</v>
      </c>
      <c r="R121" s="96" t="str">
        <f>+R5</f>
        <v>1/2025.(II.12.) önk.rendelet eredeti ei.</v>
      </c>
      <c r="S121" s="96" t="s">
        <v>12</v>
      </c>
      <c r="T121" s="96" t="s">
        <v>13</v>
      </c>
      <c r="U121" s="96" t="s">
        <v>12</v>
      </c>
      <c r="V121" s="96" t="s">
        <v>13</v>
      </c>
      <c r="W121" s="98" t="str">
        <f>+W63</f>
        <v>5/2024.(VI.26.) önk.rendelet mód. ei.</v>
      </c>
      <c r="X121" s="96" t="s">
        <v>12</v>
      </c>
      <c r="Y121" s="96" t="s">
        <v>13</v>
      </c>
      <c r="Z121" s="96" t="s">
        <v>12</v>
      </c>
      <c r="AA121" s="96" t="s">
        <v>13</v>
      </c>
      <c r="AB121" s="98" t="str">
        <f>+AB63</f>
        <v>../2024.(X…..) önk.rendelet mód. ei.</v>
      </c>
    </row>
    <row r="122" spans="1:28" ht="26.1" customHeight="1" x14ac:dyDescent="0.25">
      <c r="A122" s="103"/>
      <c r="B122" s="102"/>
      <c r="C122" s="102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101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</row>
    <row r="123" spans="1:28" x14ac:dyDescent="0.25">
      <c r="A123" s="34" t="s">
        <v>59</v>
      </c>
      <c r="B123" s="10">
        <f>SUM(B124:B125)</f>
        <v>0</v>
      </c>
      <c r="C123" s="14">
        <f>SUM(C124:C125)</f>
        <v>0</v>
      </c>
      <c r="D123" s="10">
        <f>SUM(D124:D125)</f>
        <v>0</v>
      </c>
      <c r="E123" s="10">
        <f t="shared" ref="E123:N123" si="302">SUM(E124:E125)</f>
        <v>0</v>
      </c>
      <c r="F123" s="10">
        <f t="shared" si="302"/>
        <v>0</v>
      </c>
      <c r="G123" s="26">
        <f t="shared" si="302"/>
        <v>0</v>
      </c>
      <c r="H123" s="10">
        <f t="shared" si="302"/>
        <v>0</v>
      </c>
      <c r="I123" s="10">
        <f t="shared" si="302"/>
        <v>0</v>
      </c>
      <c r="J123" s="10">
        <f t="shared" si="302"/>
        <v>0</v>
      </c>
      <c r="K123" s="10">
        <f t="shared" si="302"/>
        <v>0</v>
      </c>
      <c r="L123" s="10">
        <f t="shared" si="302"/>
        <v>0</v>
      </c>
      <c r="M123" s="10">
        <f t="shared" si="302"/>
        <v>0</v>
      </c>
      <c r="N123" s="10">
        <f t="shared" si="302"/>
        <v>0</v>
      </c>
      <c r="O123" s="19" t="s">
        <v>2</v>
      </c>
      <c r="P123" s="57">
        <v>811768</v>
      </c>
      <c r="Q123" s="10">
        <v>1613</v>
      </c>
      <c r="R123" s="26">
        <f>SUM(P123:Q123)</f>
        <v>813381</v>
      </c>
      <c r="S123" s="26"/>
      <c r="T123" s="80"/>
      <c r="U123" s="10">
        <f>+P123+S123</f>
        <v>811768</v>
      </c>
      <c r="V123" s="10">
        <f>+Q123+T123</f>
        <v>1613</v>
      </c>
      <c r="W123" s="10">
        <f>+U123+V123</f>
        <v>813381</v>
      </c>
      <c r="X123" s="3"/>
      <c r="Y123" s="3"/>
      <c r="Z123" s="3">
        <f t="shared" ref="Z123" si="303">+U123+X123</f>
        <v>811768</v>
      </c>
      <c r="AA123" s="3">
        <f t="shared" ref="AA123" si="304">+V123+Y123</f>
        <v>1613</v>
      </c>
      <c r="AB123" s="3">
        <f t="shared" ref="AB123" si="305">+Z123+AA123</f>
        <v>813381</v>
      </c>
    </row>
    <row r="124" spans="1:28" x14ac:dyDescent="0.25">
      <c r="A124" s="17" t="s">
        <v>28</v>
      </c>
      <c r="B124" s="2"/>
      <c r="C124" s="25"/>
      <c r="D124" s="13">
        <f t="shared" ref="D124:D144" si="306">SUM(B124:C124)</f>
        <v>0</v>
      </c>
      <c r="E124" s="45"/>
      <c r="F124" s="13"/>
      <c r="G124" s="79">
        <f t="shared" ref="G124" si="307">+B124+E124</f>
        <v>0</v>
      </c>
      <c r="H124" s="79">
        <f t="shared" ref="H124" si="308">+C124+F124</f>
        <v>0</v>
      </c>
      <c r="I124" s="79">
        <f t="shared" ref="I124" si="309">+G124+H124</f>
        <v>0</v>
      </c>
      <c r="J124" s="77"/>
      <c r="K124" s="77"/>
      <c r="L124" s="77">
        <f t="shared" ref="L124" si="310">+G124+J124</f>
        <v>0</v>
      </c>
      <c r="M124" s="77">
        <f t="shared" ref="M124" si="311">+H124+K124</f>
        <v>0</v>
      </c>
      <c r="N124" s="77">
        <f t="shared" ref="N124" si="312">+L124+M124</f>
        <v>0</v>
      </c>
      <c r="P124" s="62"/>
      <c r="Q124" s="2"/>
      <c r="R124" s="12"/>
      <c r="S124" s="12"/>
      <c r="T124" s="1"/>
      <c r="U124" s="1"/>
      <c r="V124" s="1"/>
      <c r="W124" s="1"/>
      <c r="X124" s="3"/>
      <c r="Y124" s="3"/>
      <c r="Z124" s="1"/>
      <c r="AA124" s="1"/>
      <c r="AB124" s="1"/>
    </row>
    <row r="125" spans="1:28" x14ac:dyDescent="0.25">
      <c r="A125" s="1" t="s">
        <v>29</v>
      </c>
      <c r="B125" s="2"/>
      <c r="C125" s="25"/>
      <c r="D125" s="13">
        <f t="shared" si="306"/>
        <v>0</v>
      </c>
      <c r="E125" s="45"/>
      <c r="F125" s="13"/>
      <c r="G125" s="79">
        <f t="shared" ref="G125:G126" si="313">+B125+E125</f>
        <v>0</v>
      </c>
      <c r="H125" s="79">
        <f t="shared" ref="H125:H126" si="314">+C125+F125</f>
        <v>0</v>
      </c>
      <c r="I125" s="79">
        <f t="shared" ref="I125:I126" si="315">+G125+H125</f>
        <v>0</v>
      </c>
      <c r="J125" s="77"/>
      <c r="K125" s="77"/>
      <c r="L125" s="77">
        <f t="shared" ref="L125:L126" si="316">+G125+J125</f>
        <v>0</v>
      </c>
      <c r="M125" s="77">
        <f t="shared" ref="M125:M126" si="317">+H125+K125</f>
        <v>0</v>
      </c>
      <c r="N125" s="77">
        <f t="shared" ref="N125:N126" si="318">+L125+M125</f>
        <v>0</v>
      </c>
      <c r="O125" s="40" t="s">
        <v>14</v>
      </c>
      <c r="P125" s="8">
        <v>120176</v>
      </c>
      <c r="Q125" s="3">
        <v>677</v>
      </c>
      <c r="R125" s="12">
        <f>SUM(P125:Q125)</f>
        <v>120853</v>
      </c>
      <c r="S125" s="12"/>
      <c r="T125" s="1"/>
      <c r="U125" s="3">
        <f>+P125+S125</f>
        <v>120176</v>
      </c>
      <c r="V125" s="3">
        <f>+Q125+T125</f>
        <v>677</v>
      </c>
      <c r="W125" s="3">
        <f>+U125+V125</f>
        <v>120853</v>
      </c>
      <c r="X125" s="3"/>
      <c r="Y125" s="3"/>
      <c r="Z125" s="3">
        <f t="shared" ref="Z125" si="319">+U125+X125</f>
        <v>120176</v>
      </c>
      <c r="AA125" s="3">
        <f t="shared" ref="AA125" si="320">+V125+Y125</f>
        <v>677</v>
      </c>
      <c r="AB125" s="3">
        <f t="shared" ref="AB125" si="321">+Z125+AA125</f>
        <v>120853</v>
      </c>
    </row>
    <row r="126" spans="1:28" x14ac:dyDescent="0.25">
      <c r="A126" s="35" t="s">
        <v>30</v>
      </c>
      <c r="B126" s="30"/>
      <c r="C126" s="31"/>
      <c r="D126" s="30">
        <f t="shared" si="306"/>
        <v>0</v>
      </c>
      <c r="E126" s="63"/>
      <c r="F126" s="30"/>
      <c r="G126" s="79">
        <f t="shared" si="313"/>
        <v>0</v>
      </c>
      <c r="H126" s="79">
        <f t="shared" si="314"/>
        <v>0</v>
      </c>
      <c r="I126" s="79">
        <f t="shared" si="315"/>
        <v>0</v>
      </c>
      <c r="J126" s="77"/>
      <c r="K126" s="77"/>
      <c r="L126" s="77">
        <f t="shared" si="316"/>
        <v>0</v>
      </c>
      <c r="M126" s="77">
        <f t="shared" si="317"/>
        <v>0</v>
      </c>
      <c r="N126" s="77">
        <f t="shared" si="318"/>
        <v>0</v>
      </c>
      <c r="P126" s="62"/>
      <c r="Q126" s="2"/>
      <c r="R126" s="12"/>
      <c r="S126" s="12"/>
      <c r="T126" s="1"/>
      <c r="U126" s="1"/>
      <c r="V126" s="1"/>
      <c r="W126" s="1"/>
      <c r="X126" s="3"/>
      <c r="Y126" s="3"/>
      <c r="Z126" s="1"/>
      <c r="AA126" s="1"/>
      <c r="AB126" s="1"/>
    </row>
    <row r="127" spans="1:28" x14ac:dyDescent="0.25">
      <c r="A127" s="36"/>
      <c r="B127" s="2"/>
      <c r="C127" s="25"/>
      <c r="D127" s="13"/>
      <c r="E127" s="45"/>
      <c r="F127" s="13"/>
      <c r="G127" s="79"/>
      <c r="H127" s="79"/>
      <c r="I127" s="79"/>
      <c r="J127" s="77"/>
      <c r="K127" s="77"/>
      <c r="L127" s="77"/>
      <c r="M127" s="77"/>
      <c r="N127" s="77"/>
      <c r="O127" s="40" t="s">
        <v>24</v>
      </c>
      <c r="P127" s="8">
        <v>161248</v>
      </c>
      <c r="Q127" s="3">
        <v>436</v>
      </c>
      <c r="R127" s="12">
        <f>SUM(P127:Q127)</f>
        <v>161684</v>
      </c>
      <c r="S127" s="12"/>
      <c r="T127" s="1"/>
      <c r="U127" s="3">
        <f>+P127+S127</f>
        <v>161248</v>
      </c>
      <c r="V127" s="3">
        <f>+Q127+T127</f>
        <v>436</v>
      </c>
      <c r="W127" s="3">
        <f>+U127+V127</f>
        <v>161684</v>
      </c>
      <c r="X127" s="3"/>
      <c r="Y127" s="3"/>
      <c r="Z127" s="3">
        <f t="shared" ref="Z127" si="322">+U127+X127</f>
        <v>161248</v>
      </c>
      <c r="AA127" s="3">
        <f t="shared" ref="AA127" si="323">+V127+Y127</f>
        <v>436</v>
      </c>
      <c r="AB127" s="3">
        <f t="shared" ref="AB127" si="324">+Z127+AA127</f>
        <v>161684</v>
      </c>
    </row>
    <row r="128" spans="1:28" x14ac:dyDescent="0.25">
      <c r="A128" s="36" t="s">
        <v>60</v>
      </c>
      <c r="B128" s="3">
        <f>SUM(B129)</f>
        <v>0</v>
      </c>
      <c r="C128" s="14">
        <f>SUM(C129)</f>
        <v>0</v>
      </c>
      <c r="D128" s="3">
        <f>SUM(D129)</f>
        <v>0</v>
      </c>
      <c r="E128" s="3">
        <f t="shared" ref="E128:N128" si="325">SUM(E129)</f>
        <v>0</v>
      </c>
      <c r="F128" s="3">
        <f t="shared" si="325"/>
        <v>0</v>
      </c>
      <c r="G128" s="12">
        <f t="shared" si="325"/>
        <v>0</v>
      </c>
      <c r="H128" s="3">
        <f t="shared" si="325"/>
        <v>0</v>
      </c>
      <c r="I128" s="3">
        <f t="shared" si="325"/>
        <v>0</v>
      </c>
      <c r="J128" s="3">
        <f t="shared" si="325"/>
        <v>0</v>
      </c>
      <c r="K128" s="3">
        <f t="shared" si="325"/>
        <v>0</v>
      </c>
      <c r="L128" s="3">
        <f t="shared" si="325"/>
        <v>0</v>
      </c>
      <c r="M128" s="3">
        <f t="shared" si="325"/>
        <v>0</v>
      </c>
      <c r="N128" s="3">
        <f t="shared" si="325"/>
        <v>0</v>
      </c>
      <c r="O128" s="71" t="s">
        <v>72</v>
      </c>
      <c r="P128" s="63"/>
      <c r="Q128" s="30"/>
      <c r="R128" s="52">
        <f>SUM(P128:Q128)</f>
        <v>0</v>
      </c>
      <c r="S128" s="12"/>
      <c r="T128" s="1"/>
      <c r="U128" s="30">
        <f t="shared" ref="U128" si="326">+P128+S128</f>
        <v>0</v>
      </c>
      <c r="V128" s="30">
        <f t="shared" ref="V128" si="327">+Q128+T128</f>
        <v>0</v>
      </c>
      <c r="W128" s="30">
        <f t="shared" ref="W128" si="328">+U128+V128</f>
        <v>0</v>
      </c>
      <c r="X128" s="1"/>
      <c r="Y128" s="1"/>
      <c r="Z128" s="30">
        <f t="shared" ref="Z128:Z129" si="329">+U128+X128</f>
        <v>0</v>
      </c>
      <c r="AA128" s="30">
        <f t="shared" ref="AA128:AA129" si="330">+V128+Y128</f>
        <v>0</v>
      </c>
      <c r="AB128" s="30">
        <f t="shared" ref="AB128:AB129" si="331">+Z128+AA128</f>
        <v>0</v>
      </c>
    </row>
    <row r="129" spans="1:28" x14ac:dyDescent="0.25">
      <c r="A129" s="20" t="s">
        <v>71</v>
      </c>
      <c r="B129" s="2"/>
      <c r="C129" s="25"/>
      <c r="D129" s="13">
        <f t="shared" si="306"/>
        <v>0</v>
      </c>
      <c r="E129" s="45"/>
      <c r="F129" s="13"/>
      <c r="G129" s="79">
        <f t="shared" ref="G129" si="332">+B129+E129</f>
        <v>0</v>
      </c>
      <c r="H129" s="79">
        <f t="shared" ref="H129" si="333">+C129+F129</f>
        <v>0</v>
      </c>
      <c r="I129" s="79">
        <f t="shared" ref="I129" si="334">+G129+H129</f>
        <v>0</v>
      </c>
      <c r="J129" s="77"/>
      <c r="K129" s="77"/>
      <c r="L129" s="77">
        <f t="shared" ref="L129" si="335">+G129+J129</f>
        <v>0</v>
      </c>
      <c r="M129" s="77">
        <f t="shared" ref="M129" si="336">+H129+K129</f>
        <v>0</v>
      </c>
      <c r="N129" s="77">
        <f t="shared" ref="N129" si="337">+L129+M129</f>
        <v>0</v>
      </c>
      <c r="O129" s="71" t="s">
        <v>79</v>
      </c>
      <c r="P129" s="63"/>
      <c r="Q129" s="30"/>
      <c r="R129" s="52">
        <f>SUM(P129:Q129)</f>
        <v>0</v>
      </c>
      <c r="S129" s="12"/>
      <c r="T129" s="1"/>
      <c r="U129" s="30">
        <f t="shared" ref="U129" si="338">+P129+S129</f>
        <v>0</v>
      </c>
      <c r="V129" s="30">
        <f t="shared" ref="V129" si="339">+Q129+T129</f>
        <v>0</v>
      </c>
      <c r="W129" s="30">
        <f t="shared" ref="W129" si="340">+U129+V129</f>
        <v>0</v>
      </c>
      <c r="X129" s="1"/>
      <c r="Y129" s="1"/>
      <c r="Z129" s="30">
        <f t="shared" si="329"/>
        <v>0</v>
      </c>
      <c r="AA129" s="30">
        <f t="shared" si="330"/>
        <v>0</v>
      </c>
      <c r="AB129" s="30">
        <f t="shared" si="331"/>
        <v>0</v>
      </c>
    </row>
    <row r="130" spans="1:28" x14ac:dyDescent="0.25">
      <c r="A130" s="1"/>
      <c r="B130" s="2"/>
      <c r="C130" s="25"/>
      <c r="D130" s="13"/>
      <c r="E130" s="45"/>
      <c r="F130" s="13"/>
      <c r="G130" s="29"/>
      <c r="H130" s="45"/>
      <c r="I130" s="45"/>
      <c r="J130" s="13"/>
      <c r="K130" s="13"/>
      <c r="L130" s="13"/>
      <c r="M130" s="13"/>
      <c r="N130" s="13"/>
      <c r="O130" s="71"/>
      <c r="P130" s="64"/>
      <c r="Q130" s="53"/>
      <c r="R130" s="52"/>
      <c r="S130" s="12"/>
      <c r="T130" s="1"/>
      <c r="U130" s="35"/>
      <c r="V130" s="35"/>
      <c r="W130" s="35"/>
      <c r="X130" s="1"/>
      <c r="Y130" s="1"/>
      <c r="Z130" s="1"/>
      <c r="AA130" s="1"/>
      <c r="AB130" s="1"/>
    </row>
    <row r="131" spans="1:28" x14ac:dyDescent="0.25">
      <c r="A131" s="1"/>
      <c r="B131" s="2"/>
      <c r="C131" s="25"/>
      <c r="D131" s="13"/>
      <c r="E131" s="45"/>
      <c r="F131" s="13"/>
      <c r="G131" s="29"/>
      <c r="H131" s="45"/>
      <c r="I131" s="45"/>
      <c r="J131" s="13"/>
      <c r="K131" s="13"/>
      <c r="L131" s="13"/>
      <c r="M131" s="13"/>
      <c r="N131" s="13"/>
      <c r="O131" s="40"/>
      <c r="P131" s="8"/>
      <c r="Q131" s="3"/>
      <c r="R131" s="12"/>
      <c r="S131" s="12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5">
      <c r="A132" s="36" t="s">
        <v>17</v>
      </c>
      <c r="B132" s="3">
        <f>SUM(B133:B141)</f>
        <v>0</v>
      </c>
      <c r="C132" s="3">
        <f>SUM(C133:C141)</f>
        <v>0</v>
      </c>
      <c r="D132" s="3">
        <f>SUM(D133:D141)</f>
        <v>0</v>
      </c>
      <c r="E132" s="3">
        <f t="shared" ref="E132:N132" si="341">SUM(E133:E141)</f>
        <v>0</v>
      </c>
      <c r="F132" s="3">
        <f t="shared" si="341"/>
        <v>0</v>
      </c>
      <c r="G132" s="12">
        <f t="shared" si="341"/>
        <v>0</v>
      </c>
      <c r="H132" s="3">
        <f t="shared" si="341"/>
        <v>0</v>
      </c>
      <c r="I132" s="3">
        <f t="shared" si="341"/>
        <v>0</v>
      </c>
      <c r="J132" s="3">
        <f t="shared" si="341"/>
        <v>0</v>
      </c>
      <c r="K132" s="3">
        <f t="shared" si="341"/>
        <v>0</v>
      </c>
      <c r="L132" s="3">
        <f t="shared" si="341"/>
        <v>0</v>
      </c>
      <c r="M132" s="3">
        <f t="shared" si="341"/>
        <v>0</v>
      </c>
      <c r="N132" s="3">
        <f t="shared" si="341"/>
        <v>0</v>
      </c>
      <c r="O132" s="40" t="s">
        <v>25</v>
      </c>
      <c r="P132" s="8"/>
      <c r="Q132" s="3"/>
      <c r="R132" s="12">
        <f>SUM(P132:Q132)</f>
        <v>0</v>
      </c>
      <c r="S132" s="12"/>
      <c r="T132" s="1"/>
      <c r="U132" s="3">
        <f>+P132+S132</f>
        <v>0</v>
      </c>
      <c r="V132" s="3">
        <f>+Q132+T132</f>
        <v>0</v>
      </c>
      <c r="W132" s="3">
        <f>+U132+V132</f>
        <v>0</v>
      </c>
      <c r="X132" s="1"/>
      <c r="Y132" s="1"/>
      <c r="Z132" s="3">
        <f t="shared" ref="Z132" si="342">+U132+X132</f>
        <v>0</v>
      </c>
      <c r="AA132" s="3">
        <f t="shared" ref="AA132" si="343">+V132+Y132</f>
        <v>0</v>
      </c>
      <c r="AB132" s="3">
        <f t="shared" ref="AB132" si="344">+Z132+AA132</f>
        <v>0</v>
      </c>
    </row>
    <row r="133" spans="1:28" x14ac:dyDescent="0.25">
      <c r="A133" s="20" t="s">
        <v>31</v>
      </c>
      <c r="B133" s="2"/>
      <c r="C133" s="25"/>
      <c r="D133" s="13">
        <f t="shared" si="306"/>
        <v>0</v>
      </c>
      <c r="E133" s="45"/>
      <c r="F133" s="13"/>
      <c r="G133" s="79">
        <f t="shared" ref="G133" si="345">+B133+E133</f>
        <v>0</v>
      </c>
      <c r="H133" s="79">
        <f t="shared" ref="H133" si="346">+C133+F133</f>
        <v>0</v>
      </c>
      <c r="I133" s="79">
        <f t="shared" ref="I133" si="347">+G133+H133</f>
        <v>0</v>
      </c>
      <c r="J133" s="77"/>
      <c r="K133" s="77"/>
      <c r="L133" s="77">
        <f t="shared" ref="L133" si="348">+G133+J133</f>
        <v>0</v>
      </c>
      <c r="M133" s="77">
        <f t="shared" ref="M133" si="349">+H133+K133</f>
        <v>0</v>
      </c>
      <c r="N133" s="77">
        <f t="shared" ref="N133" si="350">+L133+M133</f>
        <v>0</v>
      </c>
      <c r="P133" s="62"/>
      <c r="Q133" s="2"/>
      <c r="R133" s="27"/>
      <c r="S133" s="12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5">
      <c r="A134" s="20" t="s">
        <v>32</v>
      </c>
      <c r="B134" s="2"/>
      <c r="C134" s="25"/>
      <c r="D134" s="13">
        <f t="shared" si="306"/>
        <v>0</v>
      </c>
      <c r="E134" s="45"/>
      <c r="F134" s="13"/>
      <c r="G134" s="79">
        <f t="shared" ref="G134:G141" si="351">+B134+E134</f>
        <v>0</v>
      </c>
      <c r="H134" s="79">
        <f t="shared" ref="H134:H141" si="352">+C134+F134</f>
        <v>0</v>
      </c>
      <c r="I134" s="79">
        <f t="shared" ref="I134:I141" si="353">+G134+H134</f>
        <v>0</v>
      </c>
      <c r="J134" s="77"/>
      <c r="K134" s="77"/>
      <c r="L134" s="77">
        <f t="shared" ref="L134:L141" si="354">+G134+J134</f>
        <v>0</v>
      </c>
      <c r="M134" s="77">
        <f t="shared" ref="M134:M141" si="355">+H134+K134</f>
        <v>0</v>
      </c>
      <c r="N134" s="77">
        <f t="shared" ref="N134:N141" si="356">+L134+M134</f>
        <v>0</v>
      </c>
      <c r="O134" s="40" t="s">
        <v>26</v>
      </c>
      <c r="P134" s="8">
        <f>SUM(P135:P139)</f>
        <v>0</v>
      </c>
      <c r="Q134" s="8">
        <f t="shared" ref="Q134:AB134" si="357">SUM(Q135:Q139)</f>
        <v>0</v>
      </c>
      <c r="R134" s="3">
        <f t="shared" si="357"/>
        <v>0</v>
      </c>
      <c r="S134" s="12">
        <f t="shared" si="357"/>
        <v>0</v>
      </c>
      <c r="T134" s="8">
        <f t="shared" si="357"/>
        <v>0</v>
      </c>
      <c r="U134" s="8">
        <f t="shared" si="357"/>
        <v>0</v>
      </c>
      <c r="V134" s="8">
        <f t="shared" si="357"/>
        <v>0</v>
      </c>
      <c r="W134" s="3">
        <f t="shared" si="357"/>
        <v>0</v>
      </c>
      <c r="X134" s="3">
        <f t="shared" si="357"/>
        <v>0</v>
      </c>
      <c r="Y134" s="3">
        <f t="shared" si="357"/>
        <v>0</v>
      </c>
      <c r="Z134" s="3">
        <f t="shared" si="357"/>
        <v>0</v>
      </c>
      <c r="AA134" s="3">
        <f t="shared" si="357"/>
        <v>0</v>
      </c>
      <c r="AB134" s="3">
        <f t="shared" si="357"/>
        <v>0</v>
      </c>
    </row>
    <row r="135" spans="1:28" x14ac:dyDescent="0.25">
      <c r="A135" s="20" t="s">
        <v>33</v>
      </c>
      <c r="B135" s="3"/>
      <c r="C135" s="14"/>
      <c r="D135" s="13">
        <f t="shared" si="306"/>
        <v>0</v>
      </c>
      <c r="E135" s="13"/>
      <c r="F135" s="13"/>
      <c r="G135" s="79">
        <f t="shared" si="351"/>
        <v>0</v>
      </c>
      <c r="H135" s="79">
        <f t="shared" si="352"/>
        <v>0</v>
      </c>
      <c r="I135" s="79">
        <f t="shared" si="353"/>
        <v>0</v>
      </c>
      <c r="J135" s="77"/>
      <c r="K135" s="77"/>
      <c r="L135" s="77">
        <f t="shared" si="354"/>
        <v>0</v>
      </c>
      <c r="M135" s="77">
        <f t="shared" si="355"/>
        <v>0</v>
      </c>
      <c r="N135" s="77">
        <f t="shared" si="356"/>
        <v>0</v>
      </c>
      <c r="O135" t="s">
        <v>70</v>
      </c>
      <c r="P135" s="62"/>
      <c r="Q135" s="2"/>
      <c r="R135" s="27">
        <f>SUM(P135:Q135)</f>
        <v>0</v>
      </c>
      <c r="S135" s="12"/>
      <c r="T135" s="1"/>
      <c r="U135" s="2">
        <f t="shared" ref="U135" si="358">+P135+S135</f>
        <v>0</v>
      </c>
      <c r="V135" s="2">
        <f t="shared" ref="V135" si="359">+Q135+T135</f>
        <v>0</v>
      </c>
      <c r="W135" s="2">
        <f t="shared" ref="W135" si="360">+U135+V135</f>
        <v>0</v>
      </c>
      <c r="X135" s="1"/>
      <c r="Y135" s="1"/>
      <c r="Z135" s="2">
        <f t="shared" ref="Z135" si="361">+U135+X135</f>
        <v>0</v>
      </c>
      <c r="AA135" s="2">
        <f t="shared" ref="AA135" si="362">+V135+Y135</f>
        <v>0</v>
      </c>
      <c r="AB135" s="2">
        <f t="shared" ref="AB135" si="363">+Z135+AA135</f>
        <v>0</v>
      </c>
    </row>
    <row r="136" spans="1:28" x14ac:dyDescent="0.25">
      <c r="A136" s="20" t="s">
        <v>34</v>
      </c>
      <c r="B136" s="13"/>
      <c r="C136" s="29"/>
      <c r="D136" s="13">
        <f t="shared" si="306"/>
        <v>0</v>
      </c>
      <c r="E136" s="13"/>
      <c r="F136" s="13"/>
      <c r="G136" s="79">
        <f t="shared" si="351"/>
        <v>0</v>
      </c>
      <c r="H136" s="79">
        <f t="shared" si="352"/>
        <v>0</v>
      </c>
      <c r="I136" s="79">
        <f t="shared" si="353"/>
        <v>0</v>
      </c>
      <c r="J136" s="77"/>
      <c r="K136" s="77"/>
      <c r="L136" s="77">
        <f t="shared" si="354"/>
        <v>0</v>
      </c>
      <c r="M136" s="77">
        <f t="shared" si="355"/>
        <v>0</v>
      </c>
      <c r="N136" s="77">
        <f t="shared" si="356"/>
        <v>0</v>
      </c>
      <c r="O136" t="s">
        <v>53</v>
      </c>
      <c r="P136" s="62"/>
      <c r="Q136" s="2"/>
      <c r="R136" s="27"/>
      <c r="S136" s="12"/>
      <c r="T136" s="1"/>
      <c r="U136" s="2">
        <f t="shared" ref="U136:U139" si="364">+P136+S136</f>
        <v>0</v>
      </c>
      <c r="V136" s="2">
        <f t="shared" ref="V136:V139" si="365">+Q136+T136</f>
        <v>0</v>
      </c>
      <c r="W136" s="2">
        <f t="shared" ref="W136:W139" si="366">+U136+V136</f>
        <v>0</v>
      </c>
      <c r="X136" s="1"/>
      <c r="Y136" s="1"/>
      <c r="Z136" s="2">
        <f t="shared" ref="Z136:Z139" si="367">+U136+X136</f>
        <v>0</v>
      </c>
      <c r="AA136" s="2">
        <f t="shared" ref="AA136:AA139" si="368">+V136+Y136</f>
        <v>0</v>
      </c>
      <c r="AB136" s="2">
        <f t="shared" ref="AB136:AB139" si="369">+Z136+AA136</f>
        <v>0</v>
      </c>
    </row>
    <row r="137" spans="1:28" x14ac:dyDescent="0.25">
      <c r="A137" s="20" t="s">
        <v>35</v>
      </c>
      <c r="B137" s="2"/>
      <c r="C137" s="25"/>
      <c r="D137" s="13">
        <f t="shared" si="306"/>
        <v>0</v>
      </c>
      <c r="E137" s="13"/>
      <c r="F137" s="13"/>
      <c r="G137" s="79">
        <f t="shared" si="351"/>
        <v>0</v>
      </c>
      <c r="H137" s="79">
        <f t="shared" si="352"/>
        <v>0</v>
      </c>
      <c r="I137" s="79">
        <f t="shared" si="353"/>
        <v>0</v>
      </c>
      <c r="J137" s="77"/>
      <c r="K137" s="77"/>
      <c r="L137" s="77">
        <f t="shared" si="354"/>
        <v>0</v>
      </c>
      <c r="M137" s="77">
        <f t="shared" si="355"/>
        <v>0</v>
      </c>
      <c r="N137" s="77">
        <f t="shared" si="356"/>
        <v>0</v>
      </c>
      <c r="O137" t="s">
        <v>65</v>
      </c>
      <c r="P137" s="45"/>
      <c r="Q137" s="13"/>
      <c r="R137" s="27"/>
      <c r="S137" s="12"/>
      <c r="T137" s="1"/>
      <c r="U137" s="2">
        <f t="shared" si="364"/>
        <v>0</v>
      </c>
      <c r="V137" s="2">
        <f t="shared" si="365"/>
        <v>0</v>
      </c>
      <c r="W137" s="2">
        <f t="shared" si="366"/>
        <v>0</v>
      </c>
      <c r="X137" s="1"/>
      <c r="Y137" s="1"/>
      <c r="Z137" s="2">
        <f t="shared" si="367"/>
        <v>0</v>
      </c>
      <c r="AA137" s="2">
        <f t="shared" si="368"/>
        <v>0</v>
      </c>
      <c r="AB137" s="2">
        <f t="shared" si="369"/>
        <v>0</v>
      </c>
    </row>
    <row r="138" spans="1:28" x14ac:dyDescent="0.25">
      <c r="A138" s="20" t="s">
        <v>8</v>
      </c>
      <c r="B138" s="2"/>
      <c r="C138" s="25"/>
      <c r="D138" s="13">
        <f t="shared" si="306"/>
        <v>0</v>
      </c>
      <c r="E138" s="13"/>
      <c r="F138" s="13"/>
      <c r="G138" s="79">
        <f t="shared" si="351"/>
        <v>0</v>
      </c>
      <c r="H138" s="79">
        <f t="shared" si="352"/>
        <v>0</v>
      </c>
      <c r="I138" s="79">
        <f t="shared" si="353"/>
        <v>0</v>
      </c>
      <c r="J138" s="77"/>
      <c r="K138" s="77"/>
      <c r="L138" s="77">
        <f t="shared" si="354"/>
        <v>0</v>
      </c>
      <c r="M138" s="77">
        <f t="shared" si="355"/>
        <v>0</v>
      </c>
      <c r="N138" s="77">
        <f t="shared" si="356"/>
        <v>0</v>
      </c>
      <c r="O138" t="s">
        <v>54</v>
      </c>
      <c r="P138" s="8"/>
      <c r="Q138" s="3"/>
      <c r="R138" s="12"/>
      <c r="S138" s="12"/>
      <c r="T138" s="1"/>
      <c r="U138" s="2">
        <f t="shared" si="364"/>
        <v>0</v>
      </c>
      <c r="V138" s="2">
        <f t="shared" si="365"/>
        <v>0</v>
      </c>
      <c r="W138" s="2">
        <f t="shared" si="366"/>
        <v>0</v>
      </c>
      <c r="X138" s="1"/>
      <c r="Y138" s="1"/>
      <c r="Z138" s="2">
        <f t="shared" si="367"/>
        <v>0</v>
      </c>
      <c r="AA138" s="2">
        <f t="shared" si="368"/>
        <v>0</v>
      </c>
      <c r="AB138" s="2">
        <f t="shared" si="369"/>
        <v>0</v>
      </c>
    </row>
    <row r="139" spans="1:28" x14ac:dyDescent="0.25">
      <c r="A139" s="20" t="s">
        <v>36</v>
      </c>
      <c r="B139" s="2"/>
      <c r="C139" s="25"/>
      <c r="D139" s="13">
        <f t="shared" si="306"/>
        <v>0</v>
      </c>
      <c r="E139" s="13"/>
      <c r="F139" s="13"/>
      <c r="G139" s="79">
        <f t="shared" si="351"/>
        <v>0</v>
      </c>
      <c r="H139" s="79">
        <f t="shared" si="352"/>
        <v>0</v>
      </c>
      <c r="I139" s="79">
        <f t="shared" si="353"/>
        <v>0</v>
      </c>
      <c r="J139" s="77"/>
      <c r="K139" s="77"/>
      <c r="L139" s="77">
        <f t="shared" si="354"/>
        <v>0</v>
      </c>
      <c r="M139" s="77">
        <f t="shared" si="355"/>
        <v>0</v>
      </c>
      <c r="N139" s="77">
        <f t="shared" si="356"/>
        <v>0</v>
      </c>
      <c r="O139" t="s">
        <v>81</v>
      </c>
      <c r="P139" s="8"/>
      <c r="Q139" s="3"/>
      <c r="R139" s="12"/>
      <c r="S139" s="12"/>
      <c r="T139" s="1"/>
      <c r="U139" s="2">
        <f t="shared" si="364"/>
        <v>0</v>
      </c>
      <c r="V139" s="2">
        <f t="shared" si="365"/>
        <v>0</v>
      </c>
      <c r="W139" s="2">
        <f t="shared" si="366"/>
        <v>0</v>
      </c>
      <c r="X139" s="1"/>
      <c r="Y139" s="1"/>
      <c r="Z139" s="2">
        <f t="shared" si="367"/>
        <v>0</v>
      </c>
      <c r="AA139" s="2">
        <f t="shared" si="368"/>
        <v>0</v>
      </c>
      <c r="AB139" s="2">
        <f t="shared" si="369"/>
        <v>0</v>
      </c>
    </row>
    <row r="140" spans="1:28" x14ac:dyDescent="0.25">
      <c r="A140" s="20" t="s">
        <v>7</v>
      </c>
      <c r="B140" s="2"/>
      <c r="C140" s="25"/>
      <c r="D140" s="13">
        <f t="shared" si="306"/>
        <v>0</v>
      </c>
      <c r="E140" s="13"/>
      <c r="F140" s="13"/>
      <c r="G140" s="79">
        <f t="shared" si="351"/>
        <v>0</v>
      </c>
      <c r="H140" s="79">
        <f t="shared" si="352"/>
        <v>0</v>
      </c>
      <c r="I140" s="79">
        <f t="shared" si="353"/>
        <v>0</v>
      </c>
      <c r="J140" s="77"/>
      <c r="K140" s="77"/>
      <c r="L140" s="77">
        <f t="shared" si="354"/>
        <v>0</v>
      </c>
      <c r="M140" s="77">
        <f t="shared" si="355"/>
        <v>0</v>
      </c>
      <c r="N140" s="77">
        <f t="shared" si="356"/>
        <v>0</v>
      </c>
      <c r="P140" s="20"/>
      <c r="Q140" s="1"/>
      <c r="R140" s="47"/>
      <c r="S140" s="12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x14ac:dyDescent="0.25">
      <c r="A141" s="1" t="s">
        <v>62</v>
      </c>
      <c r="B141" s="2"/>
      <c r="C141" s="25"/>
      <c r="D141" s="13">
        <f t="shared" si="306"/>
        <v>0</v>
      </c>
      <c r="E141" s="13"/>
      <c r="F141" s="13"/>
      <c r="G141" s="79">
        <f t="shared" si="351"/>
        <v>0</v>
      </c>
      <c r="H141" s="79">
        <f t="shared" si="352"/>
        <v>0</v>
      </c>
      <c r="I141" s="79">
        <f t="shared" si="353"/>
        <v>0</v>
      </c>
      <c r="J141" s="77"/>
      <c r="K141" s="77"/>
      <c r="L141" s="77">
        <f t="shared" si="354"/>
        <v>0</v>
      </c>
      <c r="M141" s="77">
        <f t="shared" si="355"/>
        <v>0</v>
      </c>
      <c r="N141" s="77">
        <f t="shared" si="356"/>
        <v>0</v>
      </c>
      <c r="O141" s="40" t="s">
        <v>4</v>
      </c>
      <c r="P141" s="8">
        <v>9355</v>
      </c>
      <c r="Q141" s="3"/>
      <c r="R141" s="12">
        <f>SUM(P141:Q141)</f>
        <v>9355</v>
      </c>
      <c r="S141" s="12"/>
      <c r="T141" s="1"/>
      <c r="U141" s="3">
        <f>+P141+S141</f>
        <v>9355</v>
      </c>
      <c r="V141" s="3">
        <f>+Q141+T141</f>
        <v>0</v>
      </c>
      <c r="W141" s="3">
        <f>+U141+V141</f>
        <v>9355</v>
      </c>
      <c r="X141" s="3"/>
      <c r="Y141" s="1"/>
      <c r="Z141" s="3">
        <f t="shared" ref="Z141" si="370">+U141+X141</f>
        <v>9355</v>
      </c>
      <c r="AA141" s="3">
        <f t="shared" ref="AA141" si="371">+V141+Y141</f>
        <v>0</v>
      </c>
      <c r="AB141" s="3">
        <f t="shared" ref="AB141" si="372">+Z141+AA141</f>
        <v>9355</v>
      </c>
    </row>
    <row r="142" spans="1:28" x14ac:dyDescent="0.25">
      <c r="A142" s="1"/>
      <c r="B142" s="2"/>
      <c r="C142" s="25"/>
      <c r="D142" s="13"/>
      <c r="E142" s="13"/>
      <c r="F142" s="13"/>
      <c r="G142" s="27"/>
      <c r="H142" s="13"/>
      <c r="I142" s="13"/>
      <c r="J142" s="13"/>
      <c r="K142" s="13"/>
      <c r="L142" s="13"/>
      <c r="M142" s="13"/>
      <c r="N142" s="13"/>
      <c r="O142" s="71" t="s">
        <v>55</v>
      </c>
      <c r="P142" s="45"/>
      <c r="Q142" s="13"/>
      <c r="R142" s="27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x14ac:dyDescent="0.25">
      <c r="A143" s="36" t="s">
        <v>37</v>
      </c>
      <c r="B143" s="3">
        <f>SUM(B144:B153)</f>
        <v>14155</v>
      </c>
      <c r="C143" s="14">
        <f>SUM(C144:C153)</f>
        <v>0</v>
      </c>
      <c r="D143" s="3">
        <f>SUM(D144:D153)</f>
        <v>14155</v>
      </c>
      <c r="E143" s="3">
        <f t="shared" ref="E143:N143" si="373">SUM(E144:E153)</f>
        <v>0</v>
      </c>
      <c r="F143" s="3">
        <f t="shared" si="373"/>
        <v>0</v>
      </c>
      <c r="G143" s="12">
        <f t="shared" si="373"/>
        <v>14155</v>
      </c>
      <c r="H143" s="3">
        <f t="shared" si="373"/>
        <v>0</v>
      </c>
      <c r="I143" s="3">
        <f t="shared" si="373"/>
        <v>14155</v>
      </c>
      <c r="J143" s="3">
        <f t="shared" si="373"/>
        <v>0</v>
      </c>
      <c r="K143" s="3">
        <f t="shared" si="373"/>
        <v>0</v>
      </c>
      <c r="L143" s="3">
        <f t="shared" si="373"/>
        <v>14155</v>
      </c>
      <c r="M143" s="3">
        <f t="shared" si="373"/>
        <v>0</v>
      </c>
      <c r="N143" s="3">
        <f t="shared" si="373"/>
        <v>14155</v>
      </c>
      <c r="P143" s="8"/>
      <c r="Q143" s="3"/>
      <c r="R143" s="12"/>
      <c r="S143" s="1"/>
      <c r="T143" s="1"/>
      <c r="U143" s="3"/>
      <c r="V143" s="3"/>
      <c r="W143" s="3"/>
      <c r="X143" s="1"/>
      <c r="Y143" s="1"/>
      <c r="Z143" s="1"/>
      <c r="AA143" s="1"/>
      <c r="AB143" s="1"/>
    </row>
    <row r="144" spans="1:28" x14ac:dyDescent="0.25">
      <c r="A144" s="1" t="s">
        <v>38</v>
      </c>
      <c r="B144" s="2"/>
      <c r="C144" s="25"/>
      <c r="D144" s="13">
        <f t="shared" si="306"/>
        <v>0</v>
      </c>
      <c r="E144" s="13"/>
      <c r="F144" s="13"/>
      <c r="G144" s="79">
        <f t="shared" ref="G144" si="374">+B144+E144</f>
        <v>0</v>
      </c>
      <c r="H144" s="79">
        <f t="shared" ref="H144" si="375">+C144+F144</f>
        <v>0</v>
      </c>
      <c r="I144" s="79">
        <f t="shared" ref="I144" si="376">+G144+H144</f>
        <v>0</v>
      </c>
      <c r="J144" s="77"/>
      <c r="K144" s="77"/>
      <c r="L144" s="77">
        <f t="shared" ref="L144" si="377">+G144+J144</f>
        <v>0</v>
      </c>
      <c r="M144" s="77">
        <f t="shared" ref="M144" si="378">+H144+K144</f>
        <v>0</v>
      </c>
      <c r="N144" s="77">
        <f t="shared" ref="N144" si="379">+L144+M144</f>
        <v>0</v>
      </c>
      <c r="O144" s="40" t="s">
        <v>3</v>
      </c>
      <c r="P144" s="8"/>
      <c r="Q144" s="3"/>
      <c r="R144" s="12">
        <f>SUM(P144:Q144)</f>
        <v>0</v>
      </c>
      <c r="S144" s="1"/>
      <c r="T144" s="1"/>
      <c r="U144" s="3">
        <f>+P144+S144</f>
        <v>0</v>
      </c>
      <c r="V144" s="3">
        <f>+Q144+T144</f>
        <v>0</v>
      </c>
      <c r="W144" s="3">
        <f>+U144+V144</f>
        <v>0</v>
      </c>
      <c r="X144" s="1"/>
      <c r="Y144" s="1"/>
      <c r="Z144" s="3">
        <f t="shared" ref="Z144" si="380">+U144+X144</f>
        <v>0</v>
      </c>
      <c r="AA144" s="3">
        <f t="shared" ref="AA144" si="381">+V144+Y144</f>
        <v>0</v>
      </c>
      <c r="AB144" s="3">
        <f t="shared" ref="AB144" si="382">+Z144+AA144</f>
        <v>0</v>
      </c>
    </row>
    <row r="145" spans="1:28" x14ac:dyDescent="0.25">
      <c r="A145" s="1" t="s">
        <v>6</v>
      </c>
      <c r="B145" s="2">
        <v>240</v>
      </c>
      <c r="C145" s="25"/>
      <c r="D145" s="13">
        <f>SUM(B145:C145)</f>
        <v>240</v>
      </c>
      <c r="E145" s="13"/>
      <c r="F145" s="13"/>
      <c r="G145" s="79">
        <f t="shared" ref="G145:G153" si="383">+B145+E145</f>
        <v>240</v>
      </c>
      <c r="H145" s="79">
        <f t="shared" ref="H145:H153" si="384">+C145+F145</f>
        <v>0</v>
      </c>
      <c r="I145" s="79">
        <f t="shared" ref="I145:I153" si="385">+G145+H145</f>
        <v>240</v>
      </c>
      <c r="J145" s="77"/>
      <c r="K145" s="77"/>
      <c r="L145" s="77">
        <f t="shared" ref="L145:L153" si="386">+G145+J145</f>
        <v>240</v>
      </c>
      <c r="M145" s="77">
        <f t="shared" ref="M145:M153" si="387">+H145+K145</f>
        <v>0</v>
      </c>
      <c r="N145" s="77">
        <f t="shared" ref="N145:N153" si="388">+L145+M145</f>
        <v>240</v>
      </c>
      <c r="P145" s="20"/>
      <c r="Q145" s="1"/>
      <c r="R145" s="47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x14ac:dyDescent="0.25">
      <c r="A146" s="1" t="s">
        <v>39</v>
      </c>
      <c r="B146" s="2">
        <v>10642</v>
      </c>
      <c r="C146" s="25"/>
      <c r="D146" s="13">
        <f t="shared" ref="D146:D162" si="389">SUM(B146:C146)</f>
        <v>10642</v>
      </c>
      <c r="E146" s="13"/>
      <c r="F146" s="13"/>
      <c r="G146" s="79">
        <f t="shared" si="383"/>
        <v>10642</v>
      </c>
      <c r="H146" s="79">
        <f t="shared" si="384"/>
        <v>0</v>
      </c>
      <c r="I146" s="79">
        <f t="shared" si="385"/>
        <v>10642</v>
      </c>
      <c r="J146" s="77"/>
      <c r="K146" s="77"/>
      <c r="L146" s="77">
        <f t="shared" si="386"/>
        <v>10642</v>
      </c>
      <c r="M146" s="77">
        <f t="shared" si="387"/>
        <v>0</v>
      </c>
      <c r="N146" s="77">
        <f t="shared" si="388"/>
        <v>10642</v>
      </c>
      <c r="O146" s="40" t="s">
        <v>27</v>
      </c>
      <c r="P146" s="8"/>
      <c r="Q146" s="3"/>
      <c r="R146" s="12">
        <f>SUM(R147:R149)</f>
        <v>0</v>
      </c>
      <c r="S146" s="12">
        <f t="shared" ref="S146:AB146" si="390">SUM(S147:S149)</f>
        <v>0</v>
      </c>
      <c r="T146" s="12">
        <f t="shared" si="390"/>
        <v>0</v>
      </c>
      <c r="U146" s="12">
        <f t="shared" si="390"/>
        <v>0</v>
      </c>
      <c r="V146" s="12">
        <f t="shared" si="390"/>
        <v>0</v>
      </c>
      <c r="W146" s="12">
        <f t="shared" si="390"/>
        <v>0</v>
      </c>
      <c r="X146" s="12">
        <f t="shared" si="390"/>
        <v>0</v>
      </c>
      <c r="Y146" s="12">
        <f t="shared" si="390"/>
        <v>0</v>
      </c>
      <c r="Z146" s="12">
        <f t="shared" si="390"/>
        <v>0</v>
      </c>
      <c r="AA146" s="12">
        <f t="shared" si="390"/>
        <v>0</v>
      </c>
      <c r="AB146" s="12">
        <f t="shared" si="390"/>
        <v>0</v>
      </c>
    </row>
    <row r="147" spans="1:28" x14ac:dyDescent="0.25">
      <c r="A147" s="1" t="s">
        <v>40</v>
      </c>
      <c r="B147" s="2"/>
      <c r="C147" s="25"/>
      <c r="D147" s="13">
        <f t="shared" si="389"/>
        <v>0</v>
      </c>
      <c r="E147" s="45"/>
      <c r="F147" s="13"/>
      <c r="G147" s="79">
        <f t="shared" si="383"/>
        <v>0</v>
      </c>
      <c r="H147" s="79">
        <f t="shared" si="384"/>
        <v>0</v>
      </c>
      <c r="I147" s="79">
        <f t="shared" si="385"/>
        <v>0</v>
      </c>
      <c r="J147" s="77"/>
      <c r="K147" s="77"/>
      <c r="L147" s="77">
        <f t="shared" si="386"/>
        <v>0</v>
      </c>
      <c r="M147" s="77">
        <f t="shared" si="387"/>
        <v>0</v>
      </c>
      <c r="N147" s="77">
        <f t="shared" si="388"/>
        <v>0</v>
      </c>
      <c r="O147" t="s">
        <v>56</v>
      </c>
      <c r="P147" s="45"/>
      <c r="Q147" s="13"/>
      <c r="R147" s="27">
        <f>SUM(P147:Q147)</f>
        <v>0</v>
      </c>
      <c r="S147" s="1"/>
      <c r="T147" s="1"/>
      <c r="U147" s="2">
        <f t="shared" ref="U147" si="391">+P147+S147</f>
        <v>0</v>
      </c>
      <c r="V147" s="2">
        <f t="shared" ref="V147" si="392">+Q147+T147</f>
        <v>0</v>
      </c>
      <c r="W147" s="2">
        <f t="shared" ref="W147" si="393">+U147+V147</f>
        <v>0</v>
      </c>
      <c r="X147" s="1"/>
      <c r="Y147" s="1"/>
      <c r="Z147" s="2">
        <f t="shared" ref="Z147" si="394">+U147+X147</f>
        <v>0</v>
      </c>
      <c r="AA147" s="2">
        <f t="shared" ref="AA147" si="395">+V147+Y147</f>
        <v>0</v>
      </c>
      <c r="AB147" s="2">
        <f t="shared" ref="AB147" si="396">+Z147+AA147</f>
        <v>0</v>
      </c>
    </row>
    <row r="148" spans="1:28" x14ac:dyDescent="0.25">
      <c r="A148" s="1" t="s">
        <v>41</v>
      </c>
      <c r="B148" s="2"/>
      <c r="C148" s="25"/>
      <c r="D148" s="13">
        <f t="shared" si="389"/>
        <v>0</v>
      </c>
      <c r="E148" s="45"/>
      <c r="F148" s="13"/>
      <c r="G148" s="79">
        <f t="shared" si="383"/>
        <v>0</v>
      </c>
      <c r="H148" s="79">
        <f t="shared" si="384"/>
        <v>0</v>
      </c>
      <c r="I148" s="79">
        <f t="shared" si="385"/>
        <v>0</v>
      </c>
      <c r="J148" s="77"/>
      <c r="K148" s="77"/>
      <c r="L148" s="77">
        <f t="shared" si="386"/>
        <v>0</v>
      </c>
      <c r="M148" s="77">
        <f t="shared" si="387"/>
        <v>0</v>
      </c>
      <c r="N148" s="77">
        <f t="shared" si="388"/>
        <v>0</v>
      </c>
      <c r="O148" t="s">
        <v>57</v>
      </c>
      <c r="P148" s="8"/>
      <c r="Q148" s="3"/>
      <c r="R148" s="27">
        <f>SUM(P148:Q148)</f>
        <v>0</v>
      </c>
      <c r="S148" s="1"/>
      <c r="T148" s="1"/>
      <c r="U148" s="2">
        <f t="shared" ref="U148:U149" si="397">+P148+S148</f>
        <v>0</v>
      </c>
      <c r="V148" s="2">
        <f t="shared" ref="V148:V149" si="398">+Q148+T148</f>
        <v>0</v>
      </c>
      <c r="W148" s="2">
        <f t="shared" ref="W148:W149" si="399">+U148+V148</f>
        <v>0</v>
      </c>
      <c r="X148" s="1"/>
      <c r="Y148" s="1"/>
      <c r="Z148" s="2">
        <f t="shared" ref="Z148:Z149" si="400">+U148+X148</f>
        <v>0</v>
      </c>
      <c r="AA148" s="2">
        <f t="shared" ref="AA148:AA149" si="401">+V148+Y148</f>
        <v>0</v>
      </c>
      <c r="AB148" s="2">
        <f t="shared" ref="AB148:AB149" si="402">+Z148+AA148</f>
        <v>0</v>
      </c>
    </row>
    <row r="149" spans="1:28" x14ac:dyDescent="0.25">
      <c r="A149" s="17" t="s">
        <v>42</v>
      </c>
      <c r="B149" s="13">
        <v>2873</v>
      </c>
      <c r="C149" s="29"/>
      <c r="D149" s="13">
        <f t="shared" si="389"/>
        <v>2873</v>
      </c>
      <c r="E149" s="45"/>
      <c r="F149" s="13"/>
      <c r="G149" s="79">
        <f t="shared" si="383"/>
        <v>2873</v>
      </c>
      <c r="H149" s="79">
        <f t="shared" si="384"/>
        <v>0</v>
      </c>
      <c r="I149" s="79">
        <f t="shared" si="385"/>
        <v>2873</v>
      </c>
      <c r="J149" s="77"/>
      <c r="K149" s="77"/>
      <c r="L149" s="77">
        <f t="shared" si="386"/>
        <v>2873</v>
      </c>
      <c r="M149" s="77">
        <f t="shared" si="387"/>
        <v>0</v>
      </c>
      <c r="N149" s="77">
        <f t="shared" si="388"/>
        <v>2873</v>
      </c>
      <c r="O149" t="s">
        <v>80</v>
      </c>
      <c r="P149" s="65"/>
      <c r="Q149" s="18"/>
      <c r="R149" s="27">
        <f>SUM(P149:Q149)</f>
        <v>0</v>
      </c>
      <c r="S149" s="1"/>
      <c r="T149" s="1"/>
      <c r="U149" s="2">
        <f t="shared" si="397"/>
        <v>0</v>
      </c>
      <c r="V149" s="2">
        <f t="shared" si="398"/>
        <v>0</v>
      </c>
      <c r="W149" s="2">
        <f t="shared" si="399"/>
        <v>0</v>
      </c>
      <c r="X149" s="1"/>
      <c r="Y149" s="1"/>
      <c r="Z149" s="2">
        <f t="shared" si="400"/>
        <v>0</v>
      </c>
      <c r="AA149" s="2">
        <f t="shared" si="401"/>
        <v>0</v>
      </c>
      <c r="AB149" s="2">
        <f t="shared" si="402"/>
        <v>0</v>
      </c>
    </row>
    <row r="150" spans="1:28" x14ac:dyDescent="0.25">
      <c r="A150" s="17" t="s">
        <v>43</v>
      </c>
      <c r="B150" s="13">
        <v>400</v>
      </c>
      <c r="C150" s="29"/>
      <c r="D150" s="13">
        <f t="shared" si="389"/>
        <v>400</v>
      </c>
      <c r="E150" s="45"/>
      <c r="F150" s="13"/>
      <c r="G150" s="79">
        <f t="shared" si="383"/>
        <v>400</v>
      </c>
      <c r="H150" s="79">
        <f t="shared" si="384"/>
        <v>0</v>
      </c>
      <c r="I150" s="79">
        <f t="shared" si="385"/>
        <v>400</v>
      </c>
      <c r="J150" s="77"/>
      <c r="K150" s="77"/>
      <c r="L150" s="77">
        <f t="shared" si="386"/>
        <v>400</v>
      </c>
      <c r="M150" s="77">
        <f t="shared" si="387"/>
        <v>0</v>
      </c>
      <c r="N150" s="77">
        <f t="shared" si="388"/>
        <v>400</v>
      </c>
      <c r="P150" s="8"/>
      <c r="Q150" s="3"/>
      <c r="R150" s="12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5">
      <c r="A151" s="17" t="s">
        <v>44</v>
      </c>
      <c r="B151" s="13"/>
      <c r="C151" s="29"/>
      <c r="D151" s="13">
        <f t="shared" si="389"/>
        <v>0</v>
      </c>
      <c r="E151" s="45"/>
      <c r="F151" s="13"/>
      <c r="G151" s="79">
        <f t="shared" si="383"/>
        <v>0</v>
      </c>
      <c r="H151" s="79">
        <f t="shared" si="384"/>
        <v>0</v>
      </c>
      <c r="I151" s="79">
        <f t="shared" si="385"/>
        <v>0</v>
      </c>
      <c r="J151" s="77"/>
      <c r="K151" s="77"/>
      <c r="L151" s="77">
        <f t="shared" si="386"/>
        <v>0</v>
      </c>
      <c r="M151" s="77">
        <f t="shared" si="387"/>
        <v>0</v>
      </c>
      <c r="N151" s="77">
        <f t="shared" si="388"/>
        <v>0</v>
      </c>
      <c r="O151" s="40"/>
      <c r="P151" s="45"/>
      <c r="Q151" s="3"/>
      <c r="R151" s="12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5">
      <c r="A152" s="17" t="s">
        <v>45</v>
      </c>
      <c r="B152" s="13"/>
      <c r="C152" s="29"/>
      <c r="D152" s="13">
        <f t="shared" si="389"/>
        <v>0</v>
      </c>
      <c r="E152" s="45"/>
      <c r="F152" s="13"/>
      <c r="G152" s="79">
        <f t="shared" si="383"/>
        <v>0</v>
      </c>
      <c r="H152" s="79">
        <f t="shared" si="384"/>
        <v>0</v>
      </c>
      <c r="I152" s="79">
        <f t="shared" si="385"/>
        <v>0</v>
      </c>
      <c r="J152" s="77"/>
      <c r="K152" s="77"/>
      <c r="L152" s="77">
        <f t="shared" si="386"/>
        <v>0</v>
      </c>
      <c r="M152" s="77">
        <f t="shared" si="387"/>
        <v>0</v>
      </c>
      <c r="N152" s="77">
        <f t="shared" si="388"/>
        <v>0</v>
      </c>
      <c r="O152" s="40"/>
      <c r="P152" s="8"/>
      <c r="Q152" s="3"/>
      <c r="R152" s="12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5">
      <c r="A153" s="17" t="s">
        <v>46</v>
      </c>
      <c r="B153" s="13"/>
      <c r="C153" s="29"/>
      <c r="D153" s="13">
        <f t="shared" si="389"/>
        <v>0</v>
      </c>
      <c r="E153" s="45"/>
      <c r="F153" s="13"/>
      <c r="G153" s="79">
        <f t="shared" si="383"/>
        <v>0</v>
      </c>
      <c r="H153" s="79">
        <f t="shared" si="384"/>
        <v>0</v>
      </c>
      <c r="I153" s="79">
        <f t="shared" si="385"/>
        <v>0</v>
      </c>
      <c r="J153" s="77"/>
      <c r="K153" s="77"/>
      <c r="L153" s="77">
        <f t="shared" si="386"/>
        <v>0</v>
      </c>
      <c r="M153" s="77">
        <f t="shared" si="387"/>
        <v>0</v>
      </c>
      <c r="N153" s="77">
        <f t="shared" si="388"/>
        <v>0</v>
      </c>
      <c r="P153" s="8"/>
      <c r="Q153" s="3"/>
      <c r="R153" s="12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5">
      <c r="A154" s="1"/>
      <c r="B154" s="13"/>
      <c r="C154" s="29"/>
      <c r="D154" s="13"/>
      <c r="E154" s="45"/>
      <c r="F154" s="13"/>
      <c r="G154" s="29"/>
      <c r="H154" s="45"/>
      <c r="I154" s="45"/>
      <c r="J154" s="13"/>
      <c r="K154" s="13"/>
      <c r="L154" s="13"/>
      <c r="M154" s="13"/>
      <c r="N154" s="13"/>
      <c r="P154" s="8"/>
      <c r="Q154" s="3"/>
      <c r="R154" s="12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5">
      <c r="A155" s="36" t="s">
        <v>47</v>
      </c>
      <c r="B155" s="3">
        <f>SUM(B156)</f>
        <v>0</v>
      </c>
      <c r="C155" s="14">
        <f>SUM(C156)</f>
        <v>0</v>
      </c>
      <c r="D155" s="3">
        <f>SUM(D156)</f>
        <v>0</v>
      </c>
      <c r="E155" s="8"/>
      <c r="F155" s="3"/>
      <c r="G155" s="14"/>
      <c r="H155" s="8"/>
      <c r="I155" s="8"/>
      <c r="J155" s="3"/>
      <c r="K155" s="3"/>
      <c r="L155" s="3"/>
      <c r="M155" s="3"/>
      <c r="N155" s="3"/>
      <c r="P155" s="8"/>
      <c r="Q155" s="3"/>
      <c r="R155" s="12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5">
      <c r="A156" s="17" t="s">
        <v>48</v>
      </c>
      <c r="B156" s="13"/>
      <c r="C156" s="29"/>
      <c r="D156" s="13">
        <f t="shared" si="389"/>
        <v>0</v>
      </c>
      <c r="E156" s="45"/>
      <c r="F156" s="13"/>
      <c r="G156" s="79">
        <f t="shared" ref="G156" si="403">+B156+E156</f>
        <v>0</v>
      </c>
      <c r="H156" s="79">
        <f t="shared" ref="H156" si="404">+C156+F156</f>
        <v>0</v>
      </c>
      <c r="I156" s="79">
        <f t="shared" ref="I156" si="405">+G156+H156</f>
        <v>0</v>
      </c>
      <c r="J156" s="77"/>
      <c r="K156" s="77"/>
      <c r="L156" s="77">
        <f t="shared" ref="L156" si="406">+G156+J156</f>
        <v>0</v>
      </c>
      <c r="M156" s="77">
        <f t="shared" ref="M156" si="407">+H156+K156</f>
        <v>0</v>
      </c>
      <c r="N156" s="77">
        <f t="shared" ref="N156" si="408">+L156+M156</f>
        <v>0</v>
      </c>
      <c r="P156" s="8"/>
      <c r="Q156" s="3"/>
      <c r="R156" s="12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5">
      <c r="A157" s="1"/>
      <c r="B157" s="13"/>
      <c r="C157" s="29"/>
      <c r="D157" s="13"/>
      <c r="E157" s="45"/>
      <c r="F157" s="13"/>
      <c r="G157" s="29"/>
      <c r="H157" s="45"/>
      <c r="I157" s="45"/>
      <c r="J157" s="13"/>
      <c r="K157" s="13"/>
      <c r="L157" s="13"/>
      <c r="M157" s="13"/>
      <c r="N157" s="13"/>
      <c r="O157" s="72" t="s">
        <v>5</v>
      </c>
      <c r="P157" s="8">
        <f>SUM(P158:P160)</f>
        <v>0</v>
      </c>
      <c r="Q157" s="3">
        <f>SUM(Q158:Q160)</f>
        <v>0</v>
      </c>
      <c r="R157" s="12">
        <f>SUM(R158:R160)</f>
        <v>0</v>
      </c>
      <c r="S157" s="12">
        <f t="shared" ref="S157:AB157" si="409">SUM(S158:S160)</f>
        <v>0</v>
      </c>
      <c r="T157" s="12">
        <f t="shared" si="409"/>
        <v>0</v>
      </c>
      <c r="U157" s="12">
        <f t="shared" si="409"/>
        <v>0</v>
      </c>
      <c r="V157" s="12">
        <f t="shared" si="409"/>
        <v>0</v>
      </c>
      <c r="W157" s="12">
        <f t="shared" si="409"/>
        <v>0</v>
      </c>
      <c r="X157" s="12">
        <f t="shared" si="409"/>
        <v>0</v>
      </c>
      <c r="Y157" s="12">
        <f t="shared" si="409"/>
        <v>0</v>
      </c>
      <c r="Z157" s="12">
        <f t="shared" si="409"/>
        <v>0</v>
      </c>
      <c r="AA157" s="12">
        <f t="shared" si="409"/>
        <v>0</v>
      </c>
      <c r="AB157" s="12">
        <f t="shared" si="409"/>
        <v>0</v>
      </c>
    </row>
    <row r="158" spans="1:28" x14ac:dyDescent="0.25">
      <c r="A158" s="36" t="s">
        <v>49</v>
      </c>
      <c r="B158" s="3">
        <f>SUM(B159)</f>
        <v>0</v>
      </c>
      <c r="C158" s="14">
        <f>SUM(C159)</f>
        <v>0</v>
      </c>
      <c r="D158" s="3">
        <f>SUM(D159)</f>
        <v>0</v>
      </c>
      <c r="E158" s="8"/>
      <c r="F158" s="3"/>
      <c r="G158" s="14"/>
      <c r="H158" s="8"/>
      <c r="I158" s="8"/>
      <c r="J158" s="3"/>
      <c r="K158" s="3"/>
      <c r="L158" s="3"/>
      <c r="M158" s="3"/>
      <c r="N158" s="3"/>
      <c r="O158" s="48" t="s">
        <v>9</v>
      </c>
      <c r="P158" s="62"/>
      <c r="Q158" s="2"/>
      <c r="R158" s="27">
        <f>SUM(P158:Q158)</f>
        <v>0</v>
      </c>
      <c r="S158" s="1"/>
      <c r="T158" s="1"/>
      <c r="U158" s="2">
        <f t="shared" ref="U158" si="410">+P158+S158</f>
        <v>0</v>
      </c>
      <c r="V158" s="2">
        <f t="shared" ref="V158" si="411">+Q158+T158</f>
        <v>0</v>
      </c>
      <c r="W158" s="2">
        <f t="shared" ref="W158" si="412">+U158+V158</f>
        <v>0</v>
      </c>
      <c r="X158" s="1"/>
      <c r="Y158" s="1"/>
      <c r="Z158" s="2">
        <f t="shared" ref="Z158" si="413">+U158+X158</f>
        <v>0</v>
      </c>
      <c r="AA158" s="2">
        <f t="shared" ref="AA158" si="414">+V158+Y158</f>
        <v>0</v>
      </c>
      <c r="AB158" s="2">
        <f t="shared" ref="AB158" si="415">+Z158+AA158</f>
        <v>0</v>
      </c>
    </row>
    <row r="159" spans="1:28" x14ac:dyDescent="0.25">
      <c r="A159" s="1" t="s">
        <v>50</v>
      </c>
      <c r="B159" s="13"/>
      <c r="C159" s="29"/>
      <c r="D159" s="13">
        <f t="shared" si="389"/>
        <v>0</v>
      </c>
      <c r="E159" s="45"/>
      <c r="F159" s="13"/>
      <c r="G159" s="79">
        <f t="shared" ref="G159" si="416">+B159+E159</f>
        <v>0</v>
      </c>
      <c r="H159" s="79">
        <f t="shared" ref="H159" si="417">+C159+F159</f>
        <v>0</v>
      </c>
      <c r="I159" s="79">
        <f t="shared" ref="I159" si="418">+G159+H159</f>
        <v>0</v>
      </c>
      <c r="J159" s="77"/>
      <c r="K159" s="77"/>
      <c r="L159" s="77">
        <f t="shared" ref="L159" si="419">+G159+J159</f>
        <v>0</v>
      </c>
      <c r="M159" s="77">
        <f t="shared" ref="M159" si="420">+H159+K159</f>
        <v>0</v>
      </c>
      <c r="N159" s="77">
        <f t="shared" ref="N159" si="421">+L159+M159</f>
        <v>0</v>
      </c>
      <c r="O159" s="48" t="s">
        <v>10</v>
      </c>
      <c r="P159" s="62"/>
      <c r="Q159" s="2"/>
      <c r="R159" s="27">
        <f>SUM(P159:Q159)</f>
        <v>0</v>
      </c>
      <c r="S159" s="1"/>
      <c r="T159" s="1"/>
      <c r="U159" s="2">
        <f t="shared" ref="U159:U160" si="422">+P159+S159</f>
        <v>0</v>
      </c>
      <c r="V159" s="2">
        <f t="shared" ref="V159:V160" si="423">+Q159+T159</f>
        <v>0</v>
      </c>
      <c r="W159" s="2">
        <f t="shared" ref="W159:W160" si="424">+U159+V159</f>
        <v>0</v>
      </c>
      <c r="X159" s="1"/>
      <c r="Y159" s="1"/>
      <c r="Z159" s="2">
        <f t="shared" ref="Z159:Z160" si="425">+U159+X159</f>
        <v>0</v>
      </c>
      <c r="AA159" s="2">
        <f t="shared" ref="AA159:AA160" si="426">+V159+Y159</f>
        <v>0</v>
      </c>
      <c r="AB159" s="2">
        <f t="shared" ref="AB159:AB160" si="427">+Z159+AA159</f>
        <v>0</v>
      </c>
    </row>
    <row r="160" spans="1:28" x14ac:dyDescent="0.25">
      <c r="A160" s="36"/>
      <c r="B160" s="17"/>
      <c r="C160" s="29"/>
      <c r="D160" s="13"/>
      <c r="E160" s="45"/>
      <c r="F160" s="13"/>
      <c r="G160" s="29"/>
      <c r="H160" s="45"/>
      <c r="I160" s="45"/>
      <c r="J160" s="13"/>
      <c r="K160" s="13"/>
      <c r="L160" s="13"/>
      <c r="M160" s="13"/>
      <c r="N160" s="13"/>
      <c r="O160" s="48" t="s">
        <v>11</v>
      </c>
      <c r="P160" s="62"/>
      <c r="Q160" s="2"/>
      <c r="R160" s="27">
        <f>SUM(P160:Q160)</f>
        <v>0</v>
      </c>
      <c r="S160" s="1"/>
      <c r="T160" s="1"/>
      <c r="U160" s="2">
        <f t="shared" si="422"/>
        <v>0</v>
      </c>
      <c r="V160" s="2">
        <f t="shared" si="423"/>
        <v>0</v>
      </c>
      <c r="W160" s="2">
        <f t="shared" si="424"/>
        <v>0</v>
      </c>
      <c r="X160" s="1"/>
      <c r="Y160" s="1"/>
      <c r="Z160" s="2">
        <f t="shared" si="425"/>
        <v>0</v>
      </c>
      <c r="AA160" s="2">
        <f t="shared" si="426"/>
        <v>0</v>
      </c>
      <c r="AB160" s="2">
        <f t="shared" si="427"/>
        <v>0</v>
      </c>
    </row>
    <row r="161" spans="1:28" x14ac:dyDescent="0.25">
      <c r="A161" s="36" t="s">
        <v>51</v>
      </c>
      <c r="B161" s="3">
        <f>SUM(B162)</f>
        <v>0</v>
      </c>
      <c r="C161" s="14">
        <f>SUM(C162)</f>
        <v>0</v>
      </c>
      <c r="D161" s="3">
        <f>SUM(D162)</f>
        <v>0</v>
      </c>
      <c r="E161" s="8"/>
      <c r="F161" s="3"/>
      <c r="G161" s="14"/>
      <c r="H161" s="8"/>
      <c r="I161" s="8"/>
      <c r="J161" s="3"/>
      <c r="K161" s="3"/>
      <c r="L161" s="3"/>
      <c r="M161" s="3"/>
      <c r="N161" s="3"/>
      <c r="O161" s="40"/>
      <c r="P161" s="62"/>
      <c r="Q161" s="2"/>
      <c r="R161" s="12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x14ac:dyDescent="0.25">
      <c r="A162" s="1" t="s">
        <v>52</v>
      </c>
      <c r="B162" s="1"/>
      <c r="C162" s="25"/>
      <c r="D162" s="13">
        <f t="shared" si="389"/>
        <v>0</v>
      </c>
      <c r="E162" s="45"/>
      <c r="F162" s="13"/>
      <c r="G162" s="79">
        <f t="shared" ref="G162" si="428">+B162+E162</f>
        <v>0</v>
      </c>
      <c r="H162" s="79">
        <f t="shared" ref="H162" si="429">+C162+F162</f>
        <v>0</v>
      </c>
      <c r="I162" s="79">
        <f t="shared" ref="I162" si="430">+G162+H162</f>
        <v>0</v>
      </c>
      <c r="J162" s="77"/>
      <c r="K162" s="77"/>
      <c r="L162" s="77">
        <f t="shared" ref="L162" si="431">+G162+J162</f>
        <v>0</v>
      </c>
      <c r="M162" s="77">
        <f t="shared" ref="M162" si="432">+H162+K162</f>
        <v>0</v>
      </c>
      <c r="N162" s="77">
        <f t="shared" ref="N162" si="433">+L162+M162</f>
        <v>0</v>
      </c>
      <c r="O162" s="40"/>
      <c r="P162" s="62"/>
      <c r="Q162" s="2"/>
      <c r="R162" s="12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5">
      <c r="A163" s="32"/>
      <c r="B163" s="32"/>
      <c r="C163" s="25"/>
      <c r="D163" s="37"/>
      <c r="E163" s="45"/>
      <c r="F163" s="13"/>
      <c r="G163" s="29"/>
      <c r="H163" s="45"/>
      <c r="I163" s="45"/>
      <c r="J163" s="13"/>
      <c r="K163" s="13"/>
      <c r="L163" s="13"/>
      <c r="M163" s="13"/>
      <c r="N163" s="13"/>
      <c r="O163" s="40"/>
      <c r="P163" s="62"/>
      <c r="Q163" s="2"/>
      <c r="R163" s="12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5">
      <c r="A164" s="6" t="s">
        <v>18</v>
      </c>
      <c r="B164" s="7">
        <f>SUM(B123,B128,B132,B143,B155,B158,B161)</f>
        <v>14155</v>
      </c>
      <c r="C164" s="7">
        <f>SUM(C123,C128,C132,C143,C155,C158,C161)</f>
        <v>0</v>
      </c>
      <c r="D164" s="7">
        <f>SUM(D123,D128,D132,D143,D155,D158,D161)</f>
        <v>14155</v>
      </c>
      <c r="E164" s="7">
        <f t="shared" ref="E164:N164" si="434">SUM(E123,E128,E132,E143,E155,E158,E161)</f>
        <v>0</v>
      </c>
      <c r="F164" s="7">
        <f t="shared" si="434"/>
        <v>0</v>
      </c>
      <c r="G164" s="7">
        <f t="shared" si="434"/>
        <v>14155</v>
      </c>
      <c r="H164" s="7">
        <f t="shared" si="434"/>
        <v>0</v>
      </c>
      <c r="I164" s="7">
        <f t="shared" si="434"/>
        <v>14155</v>
      </c>
      <c r="J164" s="7">
        <f t="shared" si="434"/>
        <v>0</v>
      </c>
      <c r="K164" s="7">
        <f t="shared" si="434"/>
        <v>0</v>
      </c>
      <c r="L164" s="7">
        <f t="shared" si="434"/>
        <v>14155</v>
      </c>
      <c r="M164" s="7">
        <f t="shared" si="434"/>
        <v>0</v>
      </c>
      <c r="N164" s="7">
        <f t="shared" si="434"/>
        <v>14155</v>
      </c>
      <c r="O164" s="74" t="s">
        <v>21</v>
      </c>
      <c r="P164" s="67">
        <f>SUM(P123,P125,P127,P132,P134,P141,P143,P146,P157)</f>
        <v>1102547</v>
      </c>
      <c r="Q164" s="5">
        <f>SUM(Q123,Q125,Q127,Q132,Q134,Q141,Q143,Q146,Q157)</f>
        <v>2726</v>
      </c>
      <c r="R164" s="55">
        <f>SUM(R123,R125,R127,R132,R134,R141,R143,R146,R157)</f>
        <v>1105273</v>
      </c>
      <c r="S164" s="55">
        <f t="shared" ref="S164:AB164" si="435">SUM(S123,S125,S127,S132,S134,S141,S143,S146,S157)</f>
        <v>0</v>
      </c>
      <c r="T164" s="55">
        <f t="shared" si="435"/>
        <v>0</v>
      </c>
      <c r="U164" s="55">
        <f t="shared" si="435"/>
        <v>1102547</v>
      </c>
      <c r="V164" s="55">
        <f t="shared" si="435"/>
        <v>2726</v>
      </c>
      <c r="W164" s="55">
        <f t="shared" si="435"/>
        <v>1105273</v>
      </c>
      <c r="X164" s="55">
        <f t="shared" si="435"/>
        <v>0</v>
      </c>
      <c r="Y164" s="55">
        <f t="shared" si="435"/>
        <v>0</v>
      </c>
      <c r="Z164" s="55">
        <f t="shared" si="435"/>
        <v>1102547</v>
      </c>
      <c r="AA164" s="55">
        <f t="shared" si="435"/>
        <v>2726</v>
      </c>
      <c r="AB164" s="55">
        <f t="shared" si="435"/>
        <v>1105273</v>
      </c>
    </row>
    <row r="165" spans="1:28" x14ac:dyDescent="0.25">
      <c r="A165" s="39" t="s">
        <v>19</v>
      </c>
      <c r="B165" s="10"/>
      <c r="C165" s="3"/>
      <c r="D165" s="10"/>
      <c r="E165" s="14"/>
      <c r="F165" s="3"/>
      <c r="G165" s="14"/>
      <c r="H165" s="8"/>
      <c r="I165" s="8"/>
      <c r="J165" s="3"/>
      <c r="K165" s="3"/>
      <c r="L165" s="3"/>
      <c r="M165" s="3"/>
      <c r="N165" s="3"/>
      <c r="O165" s="75" t="s">
        <v>22</v>
      </c>
      <c r="P165" s="57"/>
      <c r="Q165" s="3"/>
      <c r="R165" s="12">
        <f>SUM(P165:Q165)</f>
        <v>0</v>
      </c>
      <c r="S165" s="12">
        <f t="shared" ref="S165:W165" si="436">SUM(Q165:R165)</f>
        <v>0</v>
      </c>
      <c r="T165" s="12">
        <f t="shared" si="436"/>
        <v>0</v>
      </c>
      <c r="U165" s="12">
        <f t="shared" si="436"/>
        <v>0</v>
      </c>
      <c r="V165" s="12">
        <f t="shared" si="436"/>
        <v>0</v>
      </c>
      <c r="W165" s="12">
        <f t="shared" si="436"/>
        <v>0</v>
      </c>
      <c r="X165" s="12">
        <f t="shared" ref="X165" si="437">SUM(V165:W165)</f>
        <v>0</v>
      </c>
      <c r="Y165" s="12">
        <f t="shared" ref="Y165" si="438">SUM(W165:X165)</f>
        <v>0</v>
      </c>
      <c r="Z165" s="12">
        <f t="shared" ref="Z165" si="439">SUM(X165:Y165)</f>
        <v>0</v>
      </c>
      <c r="AA165" s="12">
        <f t="shared" ref="AA165" si="440">SUM(Y165:Z165)</f>
        <v>0</v>
      </c>
      <c r="AB165" s="12">
        <f t="shared" ref="AB165" si="441">SUM(Z165:AA165)</f>
        <v>0</v>
      </c>
    </row>
    <row r="166" spans="1:28" x14ac:dyDescent="0.25">
      <c r="A166" s="22" t="s">
        <v>63</v>
      </c>
      <c r="B166" s="3"/>
      <c r="C166" s="3"/>
      <c r="D166" s="3"/>
      <c r="E166" s="14"/>
      <c r="F166" s="3"/>
      <c r="G166" s="79">
        <f t="shared" ref="G166" si="442">+B166+E166</f>
        <v>0</v>
      </c>
      <c r="H166" s="79">
        <f t="shared" ref="H166" si="443">+C166+F166</f>
        <v>0</v>
      </c>
      <c r="I166" s="79">
        <f t="shared" ref="I166" si="444">+G166+H166</f>
        <v>0</v>
      </c>
      <c r="J166" s="77"/>
      <c r="K166" s="77"/>
      <c r="L166" s="77">
        <f t="shared" ref="L166" si="445">+G166+J166</f>
        <v>0</v>
      </c>
      <c r="M166" s="77">
        <f t="shared" ref="M166" si="446">+H166+K166</f>
        <v>0</v>
      </c>
      <c r="N166" s="77">
        <f t="shared" ref="N166" si="447">+L166+M166</f>
        <v>0</v>
      </c>
      <c r="O166" s="48" t="s">
        <v>64</v>
      </c>
      <c r="P166" s="8"/>
      <c r="Q166" s="3"/>
      <c r="R166" s="12"/>
      <c r="S166" s="1"/>
      <c r="T166" s="1"/>
      <c r="U166" s="2">
        <f t="shared" ref="U166" si="448">+P166+S166</f>
        <v>0</v>
      </c>
      <c r="V166" s="2">
        <f t="shared" ref="V166" si="449">+Q166+T166</f>
        <v>0</v>
      </c>
      <c r="W166" s="2">
        <f t="shared" ref="W166" si="450">+U166+V166</f>
        <v>0</v>
      </c>
      <c r="X166" s="1"/>
      <c r="Y166" s="1"/>
      <c r="Z166" s="2">
        <f t="shared" ref="Z166" si="451">+U166+X166</f>
        <v>0</v>
      </c>
      <c r="AA166" s="2">
        <f t="shared" ref="AA166" si="452">+V166+Y166</f>
        <v>0</v>
      </c>
      <c r="AB166" s="2">
        <f t="shared" ref="AB166" si="453">+Z166+AA166</f>
        <v>0</v>
      </c>
    </row>
    <row r="167" spans="1:28" x14ac:dyDescent="0.25">
      <c r="A167" s="49" t="s">
        <v>73</v>
      </c>
      <c r="B167" s="30"/>
      <c r="C167" s="30"/>
      <c r="D167" s="30">
        <f>SUM(B167:C167)</f>
        <v>0</v>
      </c>
      <c r="E167" s="51"/>
      <c r="F167" s="50"/>
      <c r="G167" s="79">
        <f t="shared" ref="G167:G172" si="454">+B167+E167</f>
        <v>0</v>
      </c>
      <c r="H167" s="79">
        <f t="shared" ref="H167:H172" si="455">+C167+F167</f>
        <v>0</v>
      </c>
      <c r="I167" s="79">
        <f t="shared" ref="I167:I172" si="456">+G167+H167</f>
        <v>0</v>
      </c>
      <c r="J167" s="77"/>
      <c r="K167" s="77"/>
      <c r="L167" s="77">
        <f t="shared" ref="L167:L172" si="457">+G167+J167</f>
        <v>0</v>
      </c>
      <c r="M167" s="77">
        <f t="shared" ref="M167:M172" si="458">+H167+K167</f>
        <v>0</v>
      </c>
      <c r="N167" s="77">
        <f t="shared" ref="N167:N172" si="459">+L167+M167</f>
        <v>0</v>
      </c>
      <c r="O167" s="81" t="s">
        <v>76</v>
      </c>
      <c r="P167" s="63"/>
      <c r="Q167" s="30"/>
      <c r="R167" s="52">
        <f>SUM(P167:Q167)</f>
        <v>0</v>
      </c>
      <c r="S167" s="1"/>
      <c r="T167" s="1"/>
      <c r="U167" s="2">
        <f t="shared" ref="U167:U172" si="460">+P167+S167</f>
        <v>0</v>
      </c>
      <c r="V167" s="2">
        <f t="shared" ref="V167:V172" si="461">+Q167+T167</f>
        <v>0</v>
      </c>
      <c r="W167" s="2">
        <f t="shared" ref="W167:W172" si="462">+U167+V167</f>
        <v>0</v>
      </c>
      <c r="X167" s="1"/>
      <c r="Y167" s="1"/>
      <c r="Z167" s="2">
        <f t="shared" ref="Z167:Z171" si="463">+U167+X167</f>
        <v>0</v>
      </c>
      <c r="AA167" s="2">
        <f t="shared" ref="AA167:AA171" si="464">+V167+Y167</f>
        <v>0</v>
      </c>
      <c r="AB167" s="2">
        <f t="shared" ref="AB167:AB171" si="465">+Z167+AA167</f>
        <v>0</v>
      </c>
    </row>
    <row r="168" spans="1:28" x14ac:dyDescent="0.25">
      <c r="A168" s="49" t="s">
        <v>74</v>
      </c>
      <c r="B168" s="30"/>
      <c r="C168" s="30"/>
      <c r="D168" s="30">
        <f>SUM(B168:C168)</f>
        <v>0</v>
      </c>
      <c r="E168" s="51"/>
      <c r="F168" s="50"/>
      <c r="G168" s="79">
        <f t="shared" si="454"/>
        <v>0</v>
      </c>
      <c r="H168" s="79">
        <f t="shared" si="455"/>
        <v>0</v>
      </c>
      <c r="I168" s="79">
        <f t="shared" si="456"/>
        <v>0</v>
      </c>
      <c r="J168" s="77"/>
      <c r="K168" s="77"/>
      <c r="L168" s="77">
        <f t="shared" si="457"/>
        <v>0</v>
      </c>
      <c r="M168" s="77">
        <f t="shared" si="458"/>
        <v>0</v>
      </c>
      <c r="N168" s="77">
        <f t="shared" si="459"/>
        <v>0</v>
      </c>
      <c r="O168" s="81" t="s">
        <v>77</v>
      </c>
      <c r="P168" s="63"/>
      <c r="Q168" s="30"/>
      <c r="R168" s="52">
        <f>SUM(P168:Q168)</f>
        <v>0</v>
      </c>
      <c r="S168" s="1"/>
      <c r="T168" s="1"/>
      <c r="U168" s="2">
        <f t="shared" si="460"/>
        <v>0</v>
      </c>
      <c r="V168" s="2">
        <f t="shared" si="461"/>
        <v>0</v>
      </c>
      <c r="W168" s="2">
        <f t="shared" si="462"/>
        <v>0</v>
      </c>
      <c r="X168" s="1"/>
      <c r="Y168" s="1"/>
      <c r="Z168" s="2">
        <f t="shared" si="463"/>
        <v>0</v>
      </c>
      <c r="AA168" s="2">
        <f t="shared" si="464"/>
        <v>0</v>
      </c>
      <c r="AB168" s="2">
        <f t="shared" si="465"/>
        <v>0</v>
      </c>
    </row>
    <row r="169" spans="1:28" x14ac:dyDescent="0.25">
      <c r="A169" s="49" t="s">
        <v>75</v>
      </c>
      <c r="B169" s="30"/>
      <c r="C169" s="30"/>
      <c r="D169" s="30"/>
      <c r="E169" s="51"/>
      <c r="F169" s="50"/>
      <c r="G169" s="79">
        <f t="shared" si="454"/>
        <v>0</v>
      </c>
      <c r="H169" s="79">
        <f t="shared" si="455"/>
        <v>0</v>
      </c>
      <c r="I169" s="79">
        <f t="shared" si="456"/>
        <v>0</v>
      </c>
      <c r="J169" s="77"/>
      <c r="K169" s="77"/>
      <c r="L169" s="77">
        <f t="shared" si="457"/>
        <v>0</v>
      </c>
      <c r="M169" s="77">
        <f t="shared" si="458"/>
        <v>0</v>
      </c>
      <c r="N169" s="77">
        <f t="shared" si="459"/>
        <v>0</v>
      </c>
      <c r="O169" s="81" t="s">
        <v>78</v>
      </c>
      <c r="P169" s="63"/>
      <c r="Q169" s="30"/>
      <c r="R169" s="52"/>
      <c r="S169" s="1"/>
      <c r="T169" s="1"/>
      <c r="U169" s="2">
        <f t="shared" si="460"/>
        <v>0</v>
      </c>
      <c r="V169" s="2">
        <f t="shared" si="461"/>
        <v>0</v>
      </c>
      <c r="W169" s="2">
        <f t="shared" si="462"/>
        <v>0</v>
      </c>
      <c r="X169" s="1"/>
      <c r="Y169" s="1"/>
      <c r="Z169" s="2">
        <f t="shared" si="463"/>
        <v>0</v>
      </c>
      <c r="AA169" s="2">
        <f t="shared" si="464"/>
        <v>0</v>
      </c>
      <c r="AB169" s="2">
        <f t="shared" si="465"/>
        <v>0</v>
      </c>
    </row>
    <row r="170" spans="1:28" x14ac:dyDescent="0.25">
      <c r="A170" s="49" t="s">
        <v>104</v>
      </c>
      <c r="B170" s="30"/>
      <c r="C170" s="30"/>
      <c r="D170" s="30"/>
      <c r="E170" s="51"/>
      <c r="F170" s="50"/>
      <c r="G170" s="79"/>
      <c r="H170" s="79"/>
      <c r="I170" s="79"/>
      <c r="J170" s="77"/>
      <c r="K170" s="77"/>
      <c r="L170" s="77"/>
      <c r="M170" s="77"/>
      <c r="N170" s="77"/>
      <c r="O170" s="49" t="s">
        <v>104</v>
      </c>
      <c r="P170" s="63"/>
      <c r="Q170" s="30"/>
      <c r="R170" s="52"/>
      <c r="S170" s="1"/>
      <c r="T170" s="1"/>
      <c r="U170" s="2"/>
      <c r="V170" s="2"/>
      <c r="W170" s="2"/>
      <c r="X170" s="1"/>
      <c r="Y170" s="1"/>
      <c r="Z170" s="2"/>
      <c r="AA170" s="2"/>
      <c r="AB170" s="2"/>
    </row>
    <row r="171" spans="1:28" ht="12.75" customHeight="1" x14ac:dyDescent="0.25">
      <c r="A171" s="22" t="s">
        <v>67</v>
      </c>
      <c r="B171" s="3"/>
      <c r="C171" s="3"/>
      <c r="D171" s="3"/>
      <c r="E171" s="14"/>
      <c r="F171" s="3"/>
      <c r="G171" s="79">
        <f t="shared" si="454"/>
        <v>0</v>
      </c>
      <c r="H171" s="79">
        <f t="shared" si="455"/>
        <v>0</v>
      </c>
      <c r="I171" s="79">
        <f t="shared" si="456"/>
        <v>0</v>
      </c>
      <c r="J171" s="77"/>
      <c r="K171" s="77"/>
      <c r="L171" s="77">
        <f t="shared" si="457"/>
        <v>0</v>
      </c>
      <c r="M171" s="77">
        <f t="shared" si="458"/>
        <v>0</v>
      </c>
      <c r="N171" s="77">
        <f t="shared" si="459"/>
        <v>0</v>
      </c>
      <c r="O171" s="48" t="s">
        <v>68</v>
      </c>
      <c r="P171" s="8"/>
      <c r="Q171" s="3"/>
      <c r="R171" s="12"/>
      <c r="S171" s="1"/>
      <c r="T171" s="1"/>
      <c r="U171" s="2">
        <f t="shared" si="460"/>
        <v>0</v>
      </c>
      <c r="V171" s="2">
        <f t="shared" si="461"/>
        <v>0</v>
      </c>
      <c r="W171" s="2">
        <f t="shared" si="462"/>
        <v>0</v>
      </c>
      <c r="X171" s="1"/>
      <c r="Y171" s="1"/>
      <c r="Z171" s="2">
        <f t="shared" si="463"/>
        <v>0</v>
      </c>
      <c r="AA171" s="2">
        <f t="shared" si="464"/>
        <v>0</v>
      </c>
      <c r="AB171" s="2">
        <f t="shared" si="465"/>
        <v>0</v>
      </c>
    </row>
    <row r="172" spans="1:28" ht="26.4" x14ac:dyDescent="0.25">
      <c r="A172" s="22" t="s">
        <v>61</v>
      </c>
      <c r="B172" s="13"/>
      <c r="C172" s="13"/>
      <c r="D172" s="13">
        <f>SUM(B172:C172)</f>
        <v>0</v>
      </c>
      <c r="E172" s="29"/>
      <c r="F172" s="13"/>
      <c r="G172" s="79">
        <f t="shared" si="454"/>
        <v>0</v>
      </c>
      <c r="H172" s="79">
        <f t="shared" si="455"/>
        <v>0</v>
      </c>
      <c r="I172" s="79">
        <f t="shared" si="456"/>
        <v>0</v>
      </c>
      <c r="J172" s="77"/>
      <c r="K172" s="77"/>
      <c r="L172" s="77">
        <f t="shared" si="457"/>
        <v>0</v>
      </c>
      <c r="M172" s="77">
        <f t="shared" si="458"/>
        <v>0</v>
      </c>
      <c r="N172" s="77">
        <f t="shared" si="459"/>
        <v>0</v>
      </c>
      <c r="O172" s="76" t="s">
        <v>66</v>
      </c>
      <c r="P172" s="8"/>
      <c r="Q172" s="3"/>
      <c r="R172" s="12"/>
      <c r="S172" s="1"/>
      <c r="T172" s="1"/>
      <c r="U172" s="2">
        <f t="shared" si="460"/>
        <v>0</v>
      </c>
      <c r="V172" s="2">
        <f t="shared" si="461"/>
        <v>0</v>
      </c>
      <c r="W172" s="2">
        <f t="shared" si="462"/>
        <v>0</v>
      </c>
      <c r="X172" s="1"/>
      <c r="Y172" s="1"/>
      <c r="Z172" s="2">
        <f t="shared" ref="Z172" si="466">+U172+X172</f>
        <v>0</v>
      </c>
      <c r="AA172" s="2">
        <f t="shared" ref="AA172" si="467">+V172+Y172</f>
        <v>0</v>
      </c>
      <c r="AB172" s="2">
        <f t="shared" ref="AB172" si="468">+Z172+AA172</f>
        <v>0</v>
      </c>
    </row>
    <row r="173" spans="1:28" x14ac:dyDescent="0.25">
      <c r="A173" s="22" t="s">
        <v>87</v>
      </c>
      <c r="B173" s="37"/>
      <c r="C173" s="13"/>
      <c r="D173" s="37"/>
      <c r="E173" s="29"/>
      <c r="F173" s="13"/>
      <c r="G173" s="79"/>
      <c r="H173" s="79"/>
      <c r="I173" s="79"/>
      <c r="J173" s="86"/>
      <c r="K173" s="86"/>
      <c r="L173" s="86"/>
      <c r="M173" s="86"/>
      <c r="N173" s="86"/>
      <c r="O173" s="76"/>
      <c r="P173" s="33"/>
      <c r="Q173" s="3"/>
      <c r="R173" s="12"/>
      <c r="S173" s="47"/>
      <c r="T173" s="47"/>
      <c r="U173" s="78"/>
      <c r="V173" s="78"/>
      <c r="W173" s="78"/>
      <c r="X173" s="1"/>
      <c r="Y173" s="1"/>
      <c r="Z173" s="1"/>
      <c r="AA173" s="1"/>
      <c r="AB173" s="1"/>
    </row>
    <row r="174" spans="1:28" x14ac:dyDescent="0.25">
      <c r="A174" s="11" t="s">
        <v>20</v>
      </c>
      <c r="B174" s="5">
        <f>SUM(B164:B172)</f>
        <v>14155</v>
      </c>
      <c r="C174" s="5">
        <f>SUM(C164:C172)</f>
        <v>0</v>
      </c>
      <c r="D174" s="5">
        <f>SUM(D164:D172)</f>
        <v>14155</v>
      </c>
      <c r="E174" s="5">
        <f t="shared" ref="E174:H174" si="469">SUM(E164:E172)</f>
        <v>0</v>
      </c>
      <c r="F174" s="5">
        <f t="shared" si="469"/>
        <v>0</v>
      </c>
      <c r="G174" s="5">
        <f t="shared" si="469"/>
        <v>14155</v>
      </c>
      <c r="H174" s="5">
        <f t="shared" si="469"/>
        <v>0</v>
      </c>
      <c r="I174" s="5">
        <f>SUM(I164:I172)</f>
        <v>14155</v>
      </c>
      <c r="J174" s="5">
        <f t="shared" ref="J174:N174" si="470">SUM(J164:J172)</f>
        <v>0</v>
      </c>
      <c r="K174" s="5">
        <f t="shared" si="470"/>
        <v>0</v>
      </c>
      <c r="L174" s="5">
        <f t="shared" si="470"/>
        <v>14155</v>
      </c>
      <c r="M174" s="5">
        <f t="shared" si="470"/>
        <v>0</v>
      </c>
      <c r="N174" s="5">
        <f t="shared" si="470"/>
        <v>14155</v>
      </c>
      <c r="O174" s="54" t="s">
        <v>23</v>
      </c>
      <c r="P174" s="67">
        <f>SUM(P164:P172)</f>
        <v>1102547</v>
      </c>
      <c r="Q174" s="5">
        <f>SUM(Q164:Q172)</f>
        <v>2726</v>
      </c>
      <c r="R174" s="55">
        <f>SUM(R164:R172)</f>
        <v>1105273</v>
      </c>
      <c r="S174" s="55">
        <f t="shared" ref="S174:AB174" si="471">SUM(S164:S172)</f>
        <v>0</v>
      </c>
      <c r="T174" s="55">
        <f t="shared" si="471"/>
        <v>0</v>
      </c>
      <c r="U174" s="55">
        <f t="shared" si="471"/>
        <v>1102547</v>
      </c>
      <c r="V174" s="55">
        <f t="shared" si="471"/>
        <v>2726</v>
      </c>
      <c r="W174" s="55">
        <f t="shared" si="471"/>
        <v>1105273</v>
      </c>
      <c r="X174" s="55">
        <f t="shared" si="471"/>
        <v>0</v>
      </c>
      <c r="Y174" s="55">
        <f t="shared" si="471"/>
        <v>0</v>
      </c>
      <c r="Z174" s="55">
        <f t="shared" si="471"/>
        <v>1102547</v>
      </c>
      <c r="AA174" s="55">
        <f t="shared" si="471"/>
        <v>2726</v>
      </c>
      <c r="AB174" s="55">
        <f t="shared" si="471"/>
        <v>1105273</v>
      </c>
    </row>
    <row r="175" spans="1:28" x14ac:dyDescent="0.25">
      <c r="R175" s="16"/>
    </row>
    <row r="176" spans="1:28" x14ac:dyDescent="0.25">
      <c r="A176" s="106" t="str">
        <f>+A2</f>
        <v>Komárom Város Önkormányzata és az általa irányított költségvetési szervek 2025. évi tervezett bevételei és kiadásai</v>
      </c>
      <c r="B176" s="106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</row>
    <row r="177" spans="1:28" x14ac:dyDescent="0.25">
      <c r="AB177" s="24" t="s">
        <v>15</v>
      </c>
    </row>
    <row r="178" spans="1:28" ht="25.5" customHeight="1" x14ac:dyDescent="0.25">
      <c r="A178" s="99" t="s">
        <v>0</v>
      </c>
      <c r="B178" s="93" t="s">
        <v>96</v>
      </c>
      <c r="C178" s="95"/>
      <c r="D178" s="94"/>
      <c r="E178" s="93" t="s">
        <v>82</v>
      </c>
      <c r="F178" s="94"/>
      <c r="G178" s="93" t="s">
        <v>97</v>
      </c>
      <c r="H178" s="95"/>
      <c r="I178" s="94"/>
      <c r="J178" s="104" t="str">
        <f>+J4</f>
        <v>Javasolt módosítás</v>
      </c>
      <c r="K178" s="105"/>
      <c r="L178" s="93" t="str">
        <f>+G178</f>
        <v>2025. évi módosított bevételek                         KOMÁROM VÁROS ÖSSZSEN</v>
      </c>
      <c r="M178" s="95"/>
      <c r="N178" s="94"/>
      <c r="O178" s="99" t="s">
        <v>1</v>
      </c>
      <c r="P178" s="93" t="s">
        <v>103</v>
      </c>
      <c r="Q178" s="95"/>
      <c r="R178" s="94"/>
      <c r="S178" s="93" t="s">
        <v>82</v>
      </c>
      <c r="T178" s="94"/>
      <c r="U178" s="93" t="s">
        <v>86</v>
      </c>
      <c r="V178" s="95"/>
      <c r="W178" s="94"/>
      <c r="X178" s="93" t="s">
        <v>82</v>
      </c>
      <c r="Y178" s="94"/>
      <c r="Z178" s="93" t="s">
        <v>86</v>
      </c>
      <c r="AA178" s="95"/>
      <c r="AB178" s="94"/>
    </row>
    <row r="179" spans="1:28" ht="12.75" customHeight="1" x14ac:dyDescent="0.25">
      <c r="A179" s="100"/>
      <c r="B179" s="98" t="s">
        <v>12</v>
      </c>
      <c r="C179" s="98" t="s">
        <v>13</v>
      </c>
      <c r="D179" s="96" t="str">
        <f>+D5</f>
        <v>1/2025.(II.12.) önk.rendelet eredeti ei.</v>
      </c>
      <c r="E179" s="96" t="s">
        <v>12</v>
      </c>
      <c r="F179" s="96" t="s">
        <v>13</v>
      </c>
      <c r="G179" s="96" t="s">
        <v>12</v>
      </c>
      <c r="H179" s="96" t="s">
        <v>13</v>
      </c>
      <c r="I179" s="98" t="str">
        <f>+I121</f>
        <v>5/2024.(VI.26.) önk.rendelet mód. ei.</v>
      </c>
      <c r="J179" s="98" t="str">
        <f>+J5</f>
        <v>Kötelező feladatok</v>
      </c>
      <c r="K179" s="98" t="str">
        <f>+K5</f>
        <v>Önként vállalt feladatok</v>
      </c>
      <c r="L179" s="98" t="str">
        <f>+L5</f>
        <v>Kötelező feladatok</v>
      </c>
      <c r="M179" s="98" t="str">
        <f>+M5</f>
        <v>Önként vállalt feladatok</v>
      </c>
      <c r="N179" s="98" t="str">
        <f>+N5</f>
        <v>../2024.(X…..) önk.rendelet mód. ei.</v>
      </c>
      <c r="O179" s="100"/>
      <c r="P179" s="96" t="s">
        <v>12</v>
      </c>
      <c r="Q179" s="96" t="s">
        <v>13</v>
      </c>
      <c r="R179" s="96" t="str">
        <f>+R5</f>
        <v>1/2025.(II.12.) önk.rendelet eredeti ei.</v>
      </c>
      <c r="S179" s="96" t="s">
        <v>12</v>
      </c>
      <c r="T179" s="96" t="s">
        <v>13</v>
      </c>
      <c r="U179" s="96" t="s">
        <v>12</v>
      </c>
      <c r="V179" s="96" t="s">
        <v>13</v>
      </c>
      <c r="W179" s="98" t="str">
        <f>+W121</f>
        <v>5/2024.(VI.26.) önk.rendelet mód. ei.</v>
      </c>
      <c r="X179" s="96" t="s">
        <v>12</v>
      </c>
      <c r="Y179" s="96" t="s">
        <v>13</v>
      </c>
      <c r="Z179" s="96" t="s">
        <v>12</v>
      </c>
      <c r="AA179" s="96" t="s">
        <v>13</v>
      </c>
      <c r="AB179" s="98" t="str">
        <f>+AB121</f>
        <v>../2024.(X…..) önk.rendelet mód. ei.</v>
      </c>
    </row>
    <row r="180" spans="1:28" ht="26.1" customHeight="1" x14ac:dyDescent="0.25">
      <c r="A180" s="100"/>
      <c r="B180" s="97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101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</row>
    <row r="181" spans="1:28" x14ac:dyDescent="0.25">
      <c r="A181" s="19" t="s">
        <v>59</v>
      </c>
      <c r="B181" s="10">
        <f t="shared" ref="B181:D200" si="472">SUM(B7,B65,B123)</f>
        <v>2563758</v>
      </c>
      <c r="C181" s="10">
        <f t="shared" si="472"/>
        <v>7354</v>
      </c>
      <c r="D181" s="10">
        <f t="shared" si="472"/>
        <v>2571112</v>
      </c>
      <c r="E181" s="10">
        <f t="shared" ref="E181:I181" si="473">SUM(E7,E65,E123)</f>
        <v>0</v>
      </c>
      <c r="F181" s="10">
        <f t="shared" si="473"/>
        <v>0</v>
      </c>
      <c r="G181" s="10">
        <f t="shared" si="473"/>
        <v>2563758</v>
      </c>
      <c r="H181" s="10">
        <f t="shared" si="473"/>
        <v>7354</v>
      </c>
      <c r="I181" s="10">
        <f t="shared" si="473"/>
        <v>2571112</v>
      </c>
      <c r="J181" s="10">
        <f t="shared" ref="J181:N181" si="474">SUM(J7,J65,J123)</f>
        <v>0</v>
      </c>
      <c r="K181" s="10">
        <f t="shared" si="474"/>
        <v>0</v>
      </c>
      <c r="L181" s="10">
        <f t="shared" si="474"/>
        <v>2563758</v>
      </c>
      <c r="M181" s="10">
        <f t="shared" si="474"/>
        <v>7354</v>
      </c>
      <c r="N181" s="10">
        <f t="shared" si="474"/>
        <v>2571112</v>
      </c>
      <c r="O181" s="70" t="s">
        <v>2</v>
      </c>
      <c r="P181" s="57">
        <f t="shared" ref="P181:R185" si="475">SUM(P7,P65,P123)</f>
        <v>2535223</v>
      </c>
      <c r="Q181" s="10">
        <f t="shared" si="475"/>
        <v>557828</v>
      </c>
      <c r="R181" s="26">
        <f t="shared" si="475"/>
        <v>3093051</v>
      </c>
      <c r="S181" s="26">
        <f t="shared" ref="S181:W181" si="476">SUM(S7,S65,S123)</f>
        <v>0</v>
      </c>
      <c r="T181" s="26">
        <f t="shared" si="476"/>
        <v>0</v>
      </c>
      <c r="U181" s="26">
        <f t="shared" si="476"/>
        <v>2535223</v>
      </c>
      <c r="V181" s="26">
        <f t="shared" si="476"/>
        <v>557828</v>
      </c>
      <c r="W181" s="26">
        <f t="shared" si="476"/>
        <v>3093051</v>
      </c>
      <c r="X181" s="26">
        <f t="shared" ref="X181:AB181" si="477">SUM(X7,X65,X123)</f>
        <v>0</v>
      </c>
      <c r="Y181" s="26">
        <f t="shared" si="477"/>
        <v>0</v>
      </c>
      <c r="Z181" s="26">
        <f t="shared" si="477"/>
        <v>2535223</v>
      </c>
      <c r="AA181" s="26">
        <f t="shared" si="477"/>
        <v>557828</v>
      </c>
      <c r="AB181" s="26">
        <f t="shared" si="477"/>
        <v>3093051</v>
      </c>
    </row>
    <row r="182" spans="1:28" x14ac:dyDescent="0.25">
      <c r="A182" s="28" t="s">
        <v>28</v>
      </c>
      <c r="B182" s="2">
        <f t="shared" si="472"/>
        <v>2197425</v>
      </c>
      <c r="C182" s="2">
        <f t="shared" si="472"/>
        <v>0</v>
      </c>
      <c r="D182" s="13">
        <f t="shared" si="472"/>
        <v>2197425</v>
      </c>
      <c r="E182" s="13">
        <f t="shared" ref="E182:I182" si="478">SUM(E8,E66,E124)</f>
        <v>0</v>
      </c>
      <c r="F182" s="13">
        <f t="shared" si="478"/>
        <v>0</v>
      </c>
      <c r="G182" s="13">
        <f t="shared" si="478"/>
        <v>2197425</v>
      </c>
      <c r="H182" s="13">
        <f t="shared" si="478"/>
        <v>0</v>
      </c>
      <c r="I182" s="13">
        <f t="shared" si="478"/>
        <v>2197425</v>
      </c>
      <c r="J182" s="13">
        <f t="shared" ref="J182:N182" si="479">SUM(J8,J66,J124)</f>
        <v>0</v>
      </c>
      <c r="K182" s="13">
        <f t="shared" si="479"/>
        <v>0</v>
      </c>
      <c r="L182" s="13">
        <f t="shared" si="479"/>
        <v>2197425</v>
      </c>
      <c r="M182" s="13">
        <f t="shared" si="479"/>
        <v>0</v>
      </c>
      <c r="N182" s="13">
        <f t="shared" si="479"/>
        <v>2197425</v>
      </c>
      <c r="P182" s="62"/>
      <c r="Q182" s="2"/>
      <c r="R182" s="27"/>
      <c r="S182" s="27">
        <f t="shared" ref="S182:W182" si="480">SUM(S8,S66,S124)</f>
        <v>0</v>
      </c>
      <c r="T182" s="27">
        <f t="shared" si="480"/>
        <v>0</v>
      </c>
      <c r="U182" s="27">
        <f t="shared" si="480"/>
        <v>0</v>
      </c>
      <c r="V182" s="27">
        <f t="shared" si="480"/>
        <v>0</v>
      </c>
      <c r="W182" s="27">
        <f t="shared" si="480"/>
        <v>0</v>
      </c>
      <c r="X182" s="27">
        <f t="shared" ref="X182:AB182" si="481">SUM(X8,X66,X124)</f>
        <v>0</v>
      </c>
      <c r="Y182" s="27">
        <f t="shared" si="481"/>
        <v>0</v>
      </c>
      <c r="Z182" s="27">
        <f t="shared" si="481"/>
        <v>0</v>
      </c>
      <c r="AA182" s="27">
        <f t="shared" si="481"/>
        <v>0</v>
      </c>
      <c r="AB182" s="27">
        <f t="shared" si="481"/>
        <v>0</v>
      </c>
    </row>
    <row r="183" spans="1:28" x14ac:dyDescent="0.25">
      <c r="A183" s="20" t="s">
        <v>29</v>
      </c>
      <c r="B183" s="2">
        <f>SUM(B9,B67,B125)</f>
        <v>366333</v>
      </c>
      <c r="C183" s="2">
        <f t="shared" si="472"/>
        <v>7354</v>
      </c>
      <c r="D183" s="13">
        <f t="shared" si="472"/>
        <v>373687</v>
      </c>
      <c r="E183" s="13">
        <f t="shared" ref="E183:I183" si="482">SUM(E9,E67,E125)</f>
        <v>0</v>
      </c>
      <c r="F183" s="13">
        <f t="shared" si="482"/>
        <v>0</v>
      </c>
      <c r="G183" s="13">
        <f t="shared" si="482"/>
        <v>366333</v>
      </c>
      <c r="H183" s="13">
        <f t="shared" si="482"/>
        <v>7354</v>
      </c>
      <c r="I183" s="13">
        <f t="shared" si="482"/>
        <v>373687</v>
      </c>
      <c r="J183" s="13">
        <f t="shared" ref="J183:N183" si="483">SUM(J9,J67,J125)</f>
        <v>0</v>
      </c>
      <c r="K183" s="13">
        <f t="shared" si="483"/>
        <v>0</v>
      </c>
      <c r="L183" s="13">
        <f t="shared" si="483"/>
        <v>366333</v>
      </c>
      <c r="M183" s="13">
        <f t="shared" si="483"/>
        <v>7354</v>
      </c>
      <c r="N183" s="13">
        <f t="shared" si="483"/>
        <v>373687</v>
      </c>
      <c r="O183" s="40" t="s">
        <v>14</v>
      </c>
      <c r="P183" s="8">
        <f t="shared" si="475"/>
        <v>346127</v>
      </c>
      <c r="Q183" s="3">
        <f t="shared" si="475"/>
        <v>101050</v>
      </c>
      <c r="R183" s="12">
        <f t="shared" si="475"/>
        <v>447177</v>
      </c>
      <c r="S183" s="12">
        <f t="shared" ref="S183:W183" si="484">SUM(S9,S67,S125)</f>
        <v>0</v>
      </c>
      <c r="T183" s="12">
        <f t="shared" si="484"/>
        <v>0</v>
      </c>
      <c r="U183" s="12">
        <f t="shared" si="484"/>
        <v>346127</v>
      </c>
      <c r="V183" s="12">
        <f t="shared" si="484"/>
        <v>101050</v>
      </c>
      <c r="W183" s="12">
        <f t="shared" si="484"/>
        <v>447177</v>
      </c>
      <c r="X183" s="12">
        <f t="shared" ref="X183:AB183" si="485">SUM(X9,X67,X125)</f>
        <v>0</v>
      </c>
      <c r="Y183" s="12">
        <f t="shared" si="485"/>
        <v>0</v>
      </c>
      <c r="Z183" s="12">
        <f t="shared" si="485"/>
        <v>346127</v>
      </c>
      <c r="AA183" s="12">
        <f t="shared" si="485"/>
        <v>101050</v>
      </c>
      <c r="AB183" s="12">
        <f t="shared" si="485"/>
        <v>447177</v>
      </c>
    </row>
    <row r="184" spans="1:28" x14ac:dyDescent="0.25">
      <c r="A184" s="41" t="s">
        <v>69</v>
      </c>
      <c r="B184" s="42">
        <f>SUM(B10,B68,B126)</f>
        <v>343000</v>
      </c>
      <c r="C184" s="42">
        <f t="shared" si="472"/>
        <v>0</v>
      </c>
      <c r="D184" s="42">
        <f t="shared" si="472"/>
        <v>343000</v>
      </c>
      <c r="E184" s="42">
        <f t="shared" ref="E184:I184" si="486">SUM(E10,E68,E126)</f>
        <v>0</v>
      </c>
      <c r="F184" s="42">
        <f t="shared" si="486"/>
        <v>0</v>
      </c>
      <c r="G184" s="42">
        <f t="shared" si="486"/>
        <v>343000</v>
      </c>
      <c r="H184" s="42">
        <f t="shared" si="486"/>
        <v>0</v>
      </c>
      <c r="I184" s="42">
        <f t="shared" si="486"/>
        <v>343000</v>
      </c>
      <c r="J184" s="42">
        <f t="shared" ref="J184:N184" si="487">SUM(J10,J68,J126)</f>
        <v>0</v>
      </c>
      <c r="K184" s="42">
        <f t="shared" si="487"/>
        <v>0</v>
      </c>
      <c r="L184" s="42">
        <f t="shared" si="487"/>
        <v>343000</v>
      </c>
      <c r="M184" s="42">
        <f t="shared" si="487"/>
        <v>0</v>
      </c>
      <c r="N184" s="42">
        <f t="shared" si="487"/>
        <v>343000</v>
      </c>
      <c r="P184" s="62"/>
      <c r="Q184" s="2"/>
      <c r="R184" s="27"/>
      <c r="S184" s="27">
        <f t="shared" ref="S184:W184" si="488">SUM(S10,S68,S126)</f>
        <v>0</v>
      </c>
      <c r="T184" s="27">
        <f t="shared" si="488"/>
        <v>0</v>
      </c>
      <c r="U184" s="27">
        <f t="shared" si="488"/>
        <v>0</v>
      </c>
      <c r="V184" s="27">
        <f t="shared" si="488"/>
        <v>0</v>
      </c>
      <c r="W184" s="27">
        <f t="shared" si="488"/>
        <v>0</v>
      </c>
      <c r="X184" s="27">
        <f>SUM(X10,X68,X126)</f>
        <v>0</v>
      </c>
      <c r="Y184" s="27">
        <f>SUM(Y10,Y68,Y126)</f>
        <v>0</v>
      </c>
      <c r="Z184" s="27">
        <f>SUM(Z10,Z68,Z126)</f>
        <v>0</v>
      </c>
      <c r="AA184" s="27">
        <f>SUM(AA10,AA68,AA126)</f>
        <v>0</v>
      </c>
      <c r="AB184" s="27">
        <f>SUM(AB10,AB68,AB126)</f>
        <v>0</v>
      </c>
    </row>
    <row r="185" spans="1:28" x14ac:dyDescent="0.25">
      <c r="A185" s="21"/>
      <c r="B185" s="2">
        <f t="shared" si="472"/>
        <v>0</v>
      </c>
      <c r="C185" s="2">
        <f t="shared" si="472"/>
        <v>0</v>
      </c>
      <c r="D185" s="13">
        <f t="shared" si="472"/>
        <v>0</v>
      </c>
      <c r="E185" s="13">
        <f t="shared" ref="E185:I185" si="489">SUM(E11,E69,E127)</f>
        <v>0</v>
      </c>
      <c r="F185" s="13">
        <f t="shared" si="489"/>
        <v>0</v>
      </c>
      <c r="G185" s="13">
        <f t="shared" si="489"/>
        <v>0</v>
      </c>
      <c r="H185" s="13">
        <f t="shared" si="489"/>
        <v>0</v>
      </c>
      <c r="I185" s="13">
        <f t="shared" si="489"/>
        <v>0</v>
      </c>
      <c r="J185" s="13">
        <f t="shared" ref="J185:N185" si="490">SUM(J11,J69,J127)</f>
        <v>0</v>
      </c>
      <c r="K185" s="13">
        <f t="shared" si="490"/>
        <v>0</v>
      </c>
      <c r="L185" s="13">
        <f t="shared" si="490"/>
        <v>0</v>
      </c>
      <c r="M185" s="13">
        <f t="shared" si="490"/>
        <v>0</v>
      </c>
      <c r="N185" s="13">
        <f t="shared" si="490"/>
        <v>0</v>
      </c>
      <c r="O185" s="40" t="s">
        <v>24</v>
      </c>
      <c r="P185" s="8">
        <f t="shared" si="475"/>
        <v>5625845</v>
      </c>
      <c r="Q185" s="3">
        <f t="shared" si="475"/>
        <v>248618</v>
      </c>
      <c r="R185" s="12">
        <f t="shared" si="475"/>
        <v>5874463</v>
      </c>
      <c r="S185" s="12">
        <f t="shared" ref="S185:W187" si="491">SUM(S11,S69,S127)</f>
        <v>0</v>
      </c>
      <c r="T185" s="12">
        <f t="shared" si="491"/>
        <v>0</v>
      </c>
      <c r="U185" s="12">
        <f t="shared" si="491"/>
        <v>5625845</v>
      </c>
      <c r="V185" s="12">
        <f t="shared" si="491"/>
        <v>248618</v>
      </c>
      <c r="W185" s="12">
        <f t="shared" si="491"/>
        <v>5874463</v>
      </c>
      <c r="X185" s="12">
        <f t="shared" ref="X185:AB185" si="492">SUM(X11,X69,X127)</f>
        <v>0</v>
      </c>
      <c r="Y185" s="12">
        <f t="shared" si="492"/>
        <v>0</v>
      </c>
      <c r="Z185" s="12">
        <f t="shared" si="492"/>
        <v>5625845</v>
      </c>
      <c r="AA185" s="12">
        <f t="shared" si="492"/>
        <v>248618</v>
      </c>
      <c r="AB185" s="12">
        <f t="shared" si="492"/>
        <v>5874463</v>
      </c>
    </row>
    <row r="186" spans="1:28" x14ac:dyDescent="0.25">
      <c r="A186" s="21" t="s">
        <v>60</v>
      </c>
      <c r="B186" s="3">
        <f t="shared" si="472"/>
        <v>0</v>
      </c>
      <c r="C186" s="3">
        <f t="shared" si="472"/>
        <v>0</v>
      </c>
      <c r="D186" s="3">
        <f t="shared" si="472"/>
        <v>0</v>
      </c>
      <c r="E186" s="3">
        <f t="shared" ref="E186:I186" si="493">SUM(E12,E70,E128)</f>
        <v>0</v>
      </c>
      <c r="F186" s="3">
        <f t="shared" si="493"/>
        <v>0</v>
      </c>
      <c r="G186" s="3">
        <f t="shared" si="493"/>
        <v>0</v>
      </c>
      <c r="H186" s="3">
        <f t="shared" si="493"/>
        <v>0</v>
      </c>
      <c r="I186" s="3">
        <f t="shared" si="493"/>
        <v>0</v>
      </c>
      <c r="J186" s="3">
        <f t="shared" ref="J186:N186" si="494">SUM(J12,J70,J128)</f>
        <v>0</v>
      </c>
      <c r="K186" s="3">
        <f t="shared" si="494"/>
        <v>0</v>
      </c>
      <c r="L186" s="3">
        <f t="shared" si="494"/>
        <v>0</v>
      </c>
      <c r="M186" s="3">
        <f t="shared" si="494"/>
        <v>0</v>
      </c>
      <c r="N186" s="3">
        <f t="shared" si="494"/>
        <v>0</v>
      </c>
      <c r="O186" s="71" t="s">
        <v>72</v>
      </c>
      <c r="P186" s="63">
        <f t="shared" ref="P186:Q197" si="495">SUM(P12,P70,P128)</f>
        <v>2513778</v>
      </c>
      <c r="Q186" s="30">
        <f t="shared" si="495"/>
        <v>0</v>
      </c>
      <c r="R186" s="52">
        <f>SUM(P186:Q186)</f>
        <v>2513778</v>
      </c>
      <c r="S186" s="78">
        <f t="shared" si="491"/>
        <v>0</v>
      </c>
      <c r="T186" s="78">
        <f t="shared" si="491"/>
        <v>0</v>
      </c>
      <c r="U186" s="52">
        <f t="shared" si="491"/>
        <v>2513778</v>
      </c>
      <c r="V186" s="52">
        <f t="shared" si="491"/>
        <v>0</v>
      </c>
      <c r="W186" s="52">
        <f t="shared" si="491"/>
        <v>2513778</v>
      </c>
      <c r="X186" s="52">
        <f t="shared" ref="X186:AB187" si="496">SUM(X12,X70,X128)</f>
        <v>0</v>
      </c>
      <c r="Y186" s="52">
        <f t="shared" si="496"/>
        <v>0</v>
      </c>
      <c r="Z186" s="52">
        <f t="shared" si="496"/>
        <v>2513778</v>
      </c>
      <c r="AA186" s="52">
        <f t="shared" si="496"/>
        <v>0</v>
      </c>
      <c r="AB186" s="52">
        <f t="shared" si="496"/>
        <v>2513778</v>
      </c>
    </row>
    <row r="187" spans="1:28" x14ac:dyDescent="0.25">
      <c r="A187" s="20" t="s">
        <v>71</v>
      </c>
      <c r="B187" s="2">
        <f t="shared" si="472"/>
        <v>0</v>
      </c>
      <c r="C187" s="2">
        <f t="shared" si="472"/>
        <v>0</v>
      </c>
      <c r="D187" s="13">
        <f t="shared" si="472"/>
        <v>0</v>
      </c>
      <c r="E187" s="13">
        <f t="shared" ref="E187:I187" si="497">SUM(E13,E71,E129)</f>
        <v>0</v>
      </c>
      <c r="F187" s="13">
        <f t="shared" si="497"/>
        <v>0</v>
      </c>
      <c r="G187" s="13">
        <f t="shared" si="497"/>
        <v>0</v>
      </c>
      <c r="H187" s="13">
        <f t="shared" si="497"/>
        <v>0</v>
      </c>
      <c r="I187" s="13">
        <f t="shared" si="497"/>
        <v>0</v>
      </c>
      <c r="J187" s="13">
        <f t="shared" ref="J187:N187" si="498">SUM(J13,J71,J129)</f>
        <v>0</v>
      </c>
      <c r="K187" s="13">
        <f t="shared" si="498"/>
        <v>0</v>
      </c>
      <c r="L187" s="13">
        <f t="shared" si="498"/>
        <v>0</v>
      </c>
      <c r="M187" s="13">
        <f t="shared" si="498"/>
        <v>0</v>
      </c>
      <c r="N187" s="13">
        <f t="shared" si="498"/>
        <v>0</v>
      </c>
      <c r="O187" s="71" t="s">
        <v>79</v>
      </c>
      <c r="P187" s="63">
        <f t="shared" si="495"/>
        <v>81953</v>
      </c>
      <c r="Q187" s="30">
        <f t="shared" si="495"/>
        <v>0</v>
      </c>
      <c r="R187" s="52">
        <f>SUM(P187:Q187)</f>
        <v>81953</v>
      </c>
      <c r="S187" s="78">
        <f t="shared" si="491"/>
        <v>0</v>
      </c>
      <c r="T187" s="78">
        <f t="shared" si="491"/>
        <v>0</v>
      </c>
      <c r="U187" s="52">
        <f t="shared" si="491"/>
        <v>81953</v>
      </c>
      <c r="V187" s="52">
        <f t="shared" si="491"/>
        <v>0</v>
      </c>
      <c r="W187" s="52">
        <f t="shared" si="491"/>
        <v>81953</v>
      </c>
      <c r="X187" s="52">
        <f t="shared" si="496"/>
        <v>0</v>
      </c>
      <c r="Y187" s="52">
        <f t="shared" si="496"/>
        <v>0</v>
      </c>
      <c r="Z187" s="52">
        <f t="shared" si="496"/>
        <v>81953</v>
      </c>
      <c r="AA187" s="52">
        <f t="shared" si="496"/>
        <v>0</v>
      </c>
      <c r="AB187" s="52">
        <f t="shared" si="496"/>
        <v>81953</v>
      </c>
    </row>
    <row r="188" spans="1:28" x14ac:dyDescent="0.25">
      <c r="A188" s="20"/>
      <c r="B188" s="2">
        <f t="shared" si="472"/>
        <v>0</v>
      </c>
      <c r="C188" s="2">
        <f t="shared" si="472"/>
        <v>0</v>
      </c>
      <c r="D188" s="13">
        <f t="shared" si="472"/>
        <v>0</v>
      </c>
      <c r="E188" s="13">
        <f t="shared" ref="E188:I188" si="499">SUM(E14,E72,E130)</f>
        <v>0</v>
      </c>
      <c r="F188" s="13">
        <f t="shared" si="499"/>
        <v>0</v>
      </c>
      <c r="G188" s="13">
        <f t="shared" si="499"/>
        <v>0</v>
      </c>
      <c r="H188" s="13">
        <f t="shared" si="499"/>
        <v>0</v>
      </c>
      <c r="I188" s="13">
        <f t="shared" si="499"/>
        <v>0</v>
      </c>
      <c r="J188" s="13">
        <f t="shared" ref="J188:N188" si="500">SUM(J14,J72,J130)</f>
        <v>0</v>
      </c>
      <c r="K188" s="13">
        <f t="shared" si="500"/>
        <v>0</v>
      </c>
      <c r="L188" s="13">
        <f t="shared" si="500"/>
        <v>0</v>
      </c>
      <c r="M188" s="13">
        <f t="shared" si="500"/>
        <v>0</v>
      </c>
      <c r="N188" s="13">
        <f t="shared" si="500"/>
        <v>0</v>
      </c>
      <c r="O188" s="71"/>
      <c r="P188" s="63">
        <f t="shared" si="495"/>
        <v>0</v>
      </c>
      <c r="Q188" s="30">
        <f t="shared" si="495"/>
        <v>0</v>
      </c>
      <c r="R188" s="52">
        <f>SUM(P188:Q188)</f>
        <v>0</v>
      </c>
      <c r="S188" s="52">
        <f t="shared" ref="S188:W188" si="501">SUM(Q188:R188)</f>
        <v>0</v>
      </c>
      <c r="T188" s="52">
        <f t="shared" si="501"/>
        <v>0</v>
      </c>
      <c r="U188" s="52">
        <f t="shared" si="501"/>
        <v>0</v>
      </c>
      <c r="V188" s="52">
        <f t="shared" si="501"/>
        <v>0</v>
      </c>
      <c r="W188" s="52">
        <f t="shared" si="501"/>
        <v>0</v>
      </c>
      <c r="X188" s="52">
        <f t="shared" ref="X188" si="502">SUM(V188:W188)</f>
        <v>0</v>
      </c>
      <c r="Y188" s="52">
        <f t="shared" ref="Y188" si="503">SUM(W188:X188)</f>
        <v>0</v>
      </c>
      <c r="Z188" s="52">
        <f t="shared" ref="Z188" si="504">SUM(X188:Y188)</f>
        <v>0</v>
      </c>
      <c r="AA188" s="52">
        <f t="shared" ref="AA188" si="505">SUM(Y188:Z188)</f>
        <v>0</v>
      </c>
      <c r="AB188" s="52">
        <f t="shared" ref="AB188" si="506">SUM(Z188:AA188)</f>
        <v>0</v>
      </c>
    </row>
    <row r="189" spans="1:28" x14ac:dyDescent="0.25">
      <c r="A189" s="20"/>
      <c r="B189" s="2">
        <f t="shared" si="472"/>
        <v>0</v>
      </c>
      <c r="C189" s="2">
        <f t="shared" si="472"/>
        <v>0</v>
      </c>
      <c r="D189" s="13">
        <f t="shared" si="472"/>
        <v>0</v>
      </c>
      <c r="E189" s="13">
        <f t="shared" ref="E189:I189" si="507">SUM(E15,E73,E131)</f>
        <v>0</v>
      </c>
      <c r="F189" s="13">
        <f t="shared" si="507"/>
        <v>0</v>
      </c>
      <c r="G189" s="13">
        <f t="shared" si="507"/>
        <v>0</v>
      </c>
      <c r="H189" s="13">
        <f t="shared" si="507"/>
        <v>0</v>
      </c>
      <c r="I189" s="13">
        <f t="shared" si="507"/>
        <v>0</v>
      </c>
      <c r="J189" s="13">
        <f t="shared" ref="J189:N189" si="508">SUM(J15,J73,J131)</f>
        <v>0</v>
      </c>
      <c r="K189" s="13">
        <f t="shared" si="508"/>
        <v>0</v>
      </c>
      <c r="L189" s="13">
        <f t="shared" si="508"/>
        <v>0</v>
      </c>
      <c r="M189" s="13">
        <f t="shared" si="508"/>
        <v>0</v>
      </c>
      <c r="N189" s="13">
        <f t="shared" si="508"/>
        <v>0</v>
      </c>
      <c r="O189" s="40"/>
      <c r="P189" s="62">
        <f t="shared" si="495"/>
        <v>0</v>
      </c>
      <c r="Q189" s="2">
        <f t="shared" si="495"/>
        <v>0</v>
      </c>
      <c r="R189" s="27">
        <f t="shared" ref="R189:W197" si="509">SUM(R15,R73,R131)</f>
        <v>0</v>
      </c>
      <c r="S189" s="27">
        <f t="shared" si="509"/>
        <v>0</v>
      </c>
      <c r="T189" s="27">
        <f t="shared" si="509"/>
        <v>0</v>
      </c>
      <c r="U189" s="27">
        <f t="shared" si="509"/>
        <v>0</v>
      </c>
      <c r="V189" s="27">
        <f t="shared" si="509"/>
        <v>0</v>
      </c>
      <c r="W189" s="27">
        <f t="shared" si="509"/>
        <v>0</v>
      </c>
      <c r="X189" s="27">
        <f t="shared" ref="X189:AB189" si="510">SUM(X15,X73,X131)</f>
        <v>0</v>
      </c>
      <c r="Y189" s="27">
        <f t="shared" si="510"/>
        <v>0</v>
      </c>
      <c r="Z189" s="27">
        <f t="shared" si="510"/>
        <v>0</v>
      </c>
      <c r="AA189" s="27">
        <f t="shared" si="510"/>
        <v>0</v>
      </c>
      <c r="AB189" s="27">
        <f t="shared" si="510"/>
        <v>0</v>
      </c>
    </row>
    <row r="190" spans="1:28" x14ac:dyDescent="0.25">
      <c r="A190" s="21" t="s">
        <v>17</v>
      </c>
      <c r="B190" s="3">
        <f t="shared" si="472"/>
        <v>10626520</v>
      </c>
      <c r="C190" s="3">
        <f t="shared" si="472"/>
        <v>0</v>
      </c>
      <c r="D190" s="3">
        <f t="shared" si="472"/>
        <v>10626520</v>
      </c>
      <c r="E190" s="3">
        <f t="shared" ref="E190:I190" si="511">SUM(E16,E74,E132)</f>
        <v>0</v>
      </c>
      <c r="F190" s="3">
        <f t="shared" si="511"/>
        <v>0</v>
      </c>
      <c r="G190" s="3">
        <f t="shared" si="511"/>
        <v>10626520</v>
      </c>
      <c r="H190" s="3">
        <f t="shared" si="511"/>
        <v>0</v>
      </c>
      <c r="I190" s="3">
        <f t="shared" si="511"/>
        <v>10626520</v>
      </c>
      <c r="J190" s="3">
        <f t="shared" ref="J190:N190" si="512">SUM(J16,J74,J132)</f>
        <v>0</v>
      </c>
      <c r="K190" s="3">
        <f t="shared" si="512"/>
        <v>0</v>
      </c>
      <c r="L190" s="3">
        <f t="shared" si="512"/>
        <v>10626520</v>
      </c>
      <c r="M190" s="3">
        <f t="shared" si="512"/>
        <v>0</v>
      </c>
      <c r="N190" s="3">
        <f t="shared" si="512"/>
        <v>10626520</v>
      </c>
      <c r="O190" s="40" t="s">
        <v>25</v>
      </c>
      <c r="P190" s="8">
        <f t="shared" si="495"/>
        <v>11200</v>
      </c>
      <c r="Q190" s="3">
        <f t="shared" si="495"/>
        <v>58761</v>
      </c>
      <c r="R190" s="12">
        <f t="shared" si="509"/>
        <v>69961</v>
      </c>
      <c r="S190" s="12">
        <f t="shared" si="509"/>
        <v>0</v>
      </c>
      <c r="T190" s="12">
        <f t="shared" si="509"/>
        <v>0</v>
      </c>
      <c r="U190" s="12">
        <f t="shared" si="509"/>
        <v>11200</v>
      </c>
      <c r="V190" s="12">
        <f t="shared" si="509"/>
        <v>58761</v>
      </c>
      <c r="W190" s="12">
        <f t="shared" si="509"/>
        <v>69961</v>
      </c>
      <c r="X190" s="12">
        <f t="shared" ref="X190:AB190" si="513">SUM(X16,X74,X132)</f>
        <v>0</v>
      </c>
      <c r="Y190" s="12">
        <f t="shared" si="513"/>
        <v>0</v>
      </c>
      <c r="Z190" s="12">
        <f t="shared" si="513"/>
        <v>11200</v>
      </c>
      <c r="AA190" s="12">
        <f t="shared" si="513"/>
        <v>58761</v>
      </c>
      <c r="AB190" s="12">
        <f t="shared" si="513"/>
        <v>69961</v>
      </c>
    </row>
    <row r="191" spans="1:28" x14ac:dyDescent="0.25">
      <c r="A191" s="20" t="s">
        <v>31</v>
      </c>
      <c r="B191" s="2">
        <f t="shared" si="472"/>
        <v>20</v>
      </c>
      <c r="C191" s="2">
        <f t="shared" si="472"/>
        <v>0</v>
      </c>
      <c r="D191" s="13">
        <f t="shared" si="472"/>
        <v>20</v>
      </c>
      <c r="E191" s="13">
        <f t="shared" ref="E191:I191" si="514">SUM(E17,E75,E133)</f>
        <v>0</v>
      </c>
      <c r="F191" s="13">
        <f t="shared" si="514"/>
        <v>0</v>
      </c>
      <c r="G191" s="13">
        <f t="shared" si="514"/>
        <v>20</v>
      </c>
      <c r="H191" s="13">
        <f t="shared" si="514"/>
        <v>0</v>
      </c>
      <c r="I191" s="13">
        <f t="shared" si="514"/>
        <v>20</v>
      </c>
      <c r="J191" s="13">
        <f t="shared" ref="J191:N191" si="515">SUM(J17,J75,J133)</f>
        <v>0</v>
      </c>
      <c r="K191" s="13">
        <f t="shared" si="515"/>
        <v>0</v>
      </c>
      <c r="L191" s="13">
        <f t="shared" si="515"/>
        <v>20</v>
      </c>
      <c r="M191" s="13">
        <f t="shared" si="515"/>
        <v>0</v>
      </c>
      <c r="N191" s="13">
        <f t="shared" si="515"/>
        <v>20</v>
      </c>
      <c r="P191" s="62">
        <f t="shared" si="495"/>
        <v>0</v>
      </c>
      <c r="Q191" s="2">
        <f t="shared" si="495"/>
        <v>0</v>
      </c>
      <c r="R191" s="27">
        <f t="shared" si="509"/>
        <v>0</v>
      </c>
      <c r="S191" s="27">
        <f t="shared" si="509"/>
        <v>0</v>
      </c>
      <c r="T191" s="27">
        <f t="shared" si="509"/>
        <v>0</v>
      </c>
      <c r="U191" s="27">
        <f t="shared" si="509"/>
        <v>0</v>
      </c>
      <c r="V191" s="27">
        <f t="shared" si="509"/>
        <v>0</v>
      </c>
      <c r="W191" s="27">
        <f t="shared" si="509"/>
        <v>0</v>
      </c>
      <c r="X191" s="27">
        <f t="shared" ref="X191:AB191" si="516">SUM(X17,X75,X133)</f>
        <v>0</v>
      </c>
      <c r="Y191" s="27">
        <f t="shared" si="516"/>
        <v>0</v>
      </c>
      <c r="Z191" s="27">
        <f t="shared" si="516"/>
        <v>0</v>
      </c>
      <c r="AA191" s="27">
        <f t="shared" si="516"/>
        <v>0</v>
      </c>
      <c r="AB191" s="27">
        <f t="shared" si="516"/>
        <v>0</v>
      </c>
    </row>
    <row r="192" spans="1:28" x14ac:dyDescent="0.25">
      <c r="A192" s="20" t="s">
        <v>32</v>
      </c>
      <c r="B192" s="2">
        <f t="shared" si="472"/>
        <v>1300000</v>
      </c>
      <c r="C192" s="2">
        <f t="shared" si="472"/>
        <v>0</v>
      </c>
      <c r="D192" s="13">
        <f t="shared" si="472"/>
        <v>1300000</v>
      </c>
      <c r="E192" s="13">
        <f t="shared" ref="E192:I192" si="517">SUM(E18,E76,E134)</f>
        <v>0</v>
      </c>
      <c r="F192" s="13">
        <f t="shared" si="517"/>
        <v>0</v>
      </c>
      <c r="G192" s="13">
        <f t="shared" si="517"/>
        <v>1300000</v>
      </c>
      <c r="H192" s="13">
        <f t="shared" si="517"/>
        <v>0</v>
      </c>
      <c r="I192" s="13">
        <f t="shared" si="517"/>
        <v>1300000</v>
      </c>
      <c r="J192" s="13">
        <f t="shared" ref="J192:N192" si="518">SUM(J18,J76,J134)</f>
        <v>0</v>
      </c>
      <c r="K192" s="13">
        <f t="shared" si="518"/>
        <v>0</v>
      </c>
      <c r="L192" s="13">
        <f t="shared" si="518"/>
        <v>1300000</v>
      </c>
      <c r="M192" s="13">
        <f t="shared" si="518"/>
        <v>0</v>
      </c>
      <c r="N192" s="13">
        <f t="shared" si="518"/>
        <v>1300000</v>
      </c>
      <c r="O192" s="40" t="s">
        <v>26</v>
      </c>
      <c r="P192" s="8">
        <f t="shared" si="495"/>
        <v>4902223</v>
      </c>
      <c r="Q192" s="3">
        <f t="shared" si="495"/>
        <v>2147614</v>
      </c>
      <c r="R192" s="12">
        <f t="shared" si="509"/>
        <v>7049837</v>
      </c>
      <c r="S192" s="12">
        <f t="shared" si="509"/>
        <v>0</v>
      </c>
      <c r="T192" s="12">
        <f t="shared" si="509"/>
        <v>0</v>
      </c>
      <c r="U192" s="12">
        <f t="shared" si="509"/>
        <v>4902223</v>
      </c>
      <c r="V192" s="12">
        <f t="shared" si="509"/>
        <v>1816584</v>
      </c>
      <c r="W192" s="12">
        <f t="shared" si="509"/>
        <v>6718807</v>
      </c>
      <c r="X192" s="12">
        <f t="shared" ref="X192:AB192" si="519">SUM(X18,X76,X134)</f>
        <v>0</v>
      </c>
      <c r="Y192" s="12">
        <f t="shared" si="519"/>
        <v>0</v>
      </c>
      <c r="Z192" s="12">
        <f t="shared" si="519"/>
        <v>4902223</v>
      </c>
      <c r="AA192" s="12">
        <f t="shared" si="519"/>
        <v>1816584</v>
      </c>
      <c r="AB192" s="12">
        <f t="shared" si="519"/>
        <v>6718807</v>
      </c>
    </row>
    <row r="193" spans="1:28" x14ac:dyDescent="0.25">
      <c r="A193" s="20" t="s">
        <v>33</v>
      </c>
      <c r="B193" s="13">
        <f t="shared" si="472"/>
        <v>287000</v>
      </c>
      <c r="C193" s="13">
        <f t="shared" si="472"/>
        <v>0</v>
      </c>
      <c r="D193" s="13">
        <f t="shared" si="472"/>
        <v>287000</v>
      </c>
      <c r="E193" s="13">
        <f t="shared" ref="E193:I193" si="520">SUM(E19,E77,E135)</f>
        <v>0</v>
      </c>
      <c r="F193" s="13">
        <f t="shared" si="520"/>
        <v>0</v>
      </c>
      <c r="G193" s="13">
        <f t="shared" si="520"/>
        <v>287000</v>
      </c>
      <c r="H193" s="13">
        <f t="shared" si="520"/>
        <v>0</v>
      </c>
      <c r="I193" s="13">
        <f t="shared" si="520"/>
        <v>287000</v>
      </c>
      <c r="J193" s="13">
        <f t="shared" ref="J193:N193" si="521">SUM(J19,J77,J135)</f>
        <v>0</v>
      </c>
      <c r="K193" s="13">
        <f t="shared" si="521"/>
        <v>0</v>
      </c>
      <c r="L193" s="13">
        <f t="shared" si="521"/>
        <v>287000</v>
      </c>
      <c r="M193" s="13">
        <f t="shared" si="521"/>
        <v>0</v>
      </c>
      <c r="N193" s="13">
        <f t="shared" si="521"/>
        <v>287000</v>
      </c>
      <c r="O193" t="s">
        <v>70</v>
      </c>
      <c r="P193" s="62">
        <f t="shared" si="495"/>
        <v>3000000</v>
      </c>
      <c r="Q193" s="2">
        <f t="shared" si="495"/>
        <v>0</v>
      </c>
      <c r="R193" s="78">
        <f t="shared" si="509"/>
        <v>3000000</v>
      </c>
      <c r="S193" s="78">
        <f t="shared" si="509"/>
        <v>0</v>
      </c>
      <c r="T193" s="78">
        <f t="shared" si="509"/>
        <v>0</v>
      </c>
      <c r="U193" s="78">
        <f t="shared" si="509"/>
        <v>3000000</v>
      </c>
      <c r="V193" s="78">
        <f t="shared" si="509"/>
        <v>0</v>
      </c>
      <c r="W193" s="78">
        <f t="shared" si="509"/>
        <v>3000000</v>
      </c>
      <c r="X193" s="78">
        <f t="shared" ref="X193:AB193" si="522">SUM(X19,X77,X135)</f>
        <v>0</v>
      </c>
      <c r="Y193" s="78">
        <f t="shared" si="522"/>
        <v>0</v>
      </c>
      <c r="Z193" s="78">
        <f t="shared" si="522"/>
        <v>3000000</v>
      </c>
      <c r="AA193" s="78">
        <f t="shared" si="522"/>
        <v>0</v>
      </c>
      <c r="AB193" s="78">
        <f t="shared" si="522"/>
        <v>3000000</v>
      </c>
    </row>
    <row r="194" spans="1:28" x14ac:dyDescent="0.25">
      <c r="A194" s="20" t="s">
        <v>34</v>
      </c>
      <c r="B194" s="2">
        <f t="shared" si="472"/>
        <v>9000000</v>
      </c>
      <c r="C194" s="2">
        <f t="shared" si="472"/>
        <v>0</v>
      </c>
      <c r="D194" s="13">
        <f t="shared" si="472"/>
        <v>9000000</v>
      </c>
      <c r="E194" s="13">
        <f t="shared" ref="E194:I194" si="523">SUM(E20,E78,E136)</f>
        <v>0</v>
      </c>
      <c r="F194" s="13">
        <f t="shared" si="523"/>
        <v>0</v>
      </c>
      <c r="G194" s="13">
        <f t="shared" si="523"/>
        <v>9000000</v>
      </c>
      <c r="H194" s="13">
        <f t="shared" si="523"/>
        <v>0</v>
      </c>
      <c r="I194" s="13">
        <f t="shared" si="523"/>
        <v>9000000</v>
      </c>
      <c r="J194" s="13">
        <f t="shared" ref="J194:N194" si="524">SUM(J20,J78,J136)</f>
        <v>0</v>
      </c>
      <c r="K194" s="13">
        <f t="shared" si="524"/>
        <v>0</v>
      </c>
      <c r="L194" s="13">
        <f t="shared" si="524"/>
        <v>9000000</v>
      </c>
      <c r="M194" s="13">
        <f t="shared" si="524"/>
        <v>0</v>
      </c>
      <c r="N194" s="13">
        <f t="shared" si="524"/>
        <v>9000000</v>
      </c>
      <c r="O194" t="s">
        <v>53</v>
      </c>
      <c r="P194" s="62">
        <f t="shared" si="495"/>
        <v>12723</v>
      </c>
      <c r="Q194" s="2">
        <f t="shared" si="495"/>
        <v>82187</v>
      </c>
      <c r="R194" s="78">
        <f t="shared" si="509"/>
        <v>94910</v>
      </c>
      <c r="S194" s="78">
        <f t="shared" si="509"/>
        <v>0</v>
      </c>
      <c r="T194" s="78">
        <f t="shared" si="509"/>
        <v>0</v>
      </c>
      <c r="U194" s="78">
        <f t="shared" si="509"/>
        <v>12723</v>
      </c>
      <c r="V194" s="78">
        <f t="shared" si="509"/>
        <v>82187</v>
      </c>
      <c r="W194" s="78">
        <f t="shared" si="509"/>
        <v>94910</v>
      </c>
      <c r="X194" s="78">
        <f t="shared" ref="X194:AB194" si="525">SUM(X20,X78,X136)</f>
        <v>0</v>
      </c>
      <c r="Y194" s="78">
        <f t="shared" si="525"/>
        <v>0</v>
      </c>
      <c r="Z194" s="78">
        <f t="shared" si="525"/>
        <v>12723</v>
      </c>
      <c r="AA194" s="78">
        <f t="shared" si="525"/>
        <v>82187</v>
      </c>
      <c r="AB194" s="78">
        <f t="shared" si="525"/>
        <v>94910</v>
      </c>
    </row>
    <row r="195" spans="1:28" x14ac:dyDescent="0.25">
      <c r="A195" s="20" t="s">
        <v>35</v>
      </c>
      <c r="B195" s="2">
        <f t="shared" si="472"/>
        <v>25000</v>
      </c>
      <c r="C195" s="2">
        <f t="shared" si="472"/>
        <v>0</v>
      </c>
      <c r="D195" s="13">
        <f t="shared" si="472"/>
        <v>25000</v>
      </c>
      <c r="E195" s="13">
        <f t="shared" ref="E195:I195" si="526">SUM(E21,E79,E137)</f>
        <v>0</v>
      </c>
      <c r="F195" s="13">
        <f t="shared" si="526"/>
        <v>0</v>
      </c>
      <c r="G195" s="13">
        <f t="shared" si="526"/>
        <v>25000</v>
      </c>
      <c r="H195" s="13">
        <f t="shared" si="526"/>
        <v>0</v>
      </c>
      <c r="I195" s="13">
        <f t="shared" si="526"/>
        <v>25000</v>
      </c>
      <c r="J195" s="13">
        <f t="shared" ref="J195:N195" si="527">SUM(J21,J79,J137)</f>
        <v>0</v>
      </c>
      <c r="K195" s="13">
        <f t="shared" si="527"/>
        <v>0</v>
      </c>
      <c r="L195" s="13">
        <f t="shared" si="527"/>
        <v>25000</v>
      </c>
      <c r="M195" s="13">
        <f t="shared" si="527"/>
        <v>0</v>
      </c>
      <c r="N195" s="13">
        <f t="shared" si="527"/>
        <v>25000</v>
      </c>
      <c r="O195" t="s">
        <v>65</v>
      </c>
      <c r="P195" s="62">
        <f t="shared" si="495"/>
        <v>109000</v>
      </c>
      <c r="Q195" s="2">
        <f t="shared" si="495"/>
        <v>54500</v>
      </c>
      <c r="R195" s="78">
        <f t="shared" si="509"/>
        <v>163500</v>
      </c>
      <c r="S195" s="78">
        <f t="shared" si="509"/>
        <v>0</v>
      </c>
      <c r="T195" s="78">
        <f t="shared" si="509"/>
        <v>0</v>
      </c>
      <c r="U195" s="78">
        <f t="shared" si="509"/>
        <v>109000</v>
      </c>
      <c r="V195" s="78">
        <f t="shared" si="509"/>
        <v>54500</v>
      </c>
      <c r="W195" s="78">
        <f t="shared" si="509"/>
        <v>163500</v>
      </c>
      <c r="X195" s="78">
        <f t="shared" ref="X195:AB195" si="528">SUM(X21,X79,X137)</f>
        <v>0</v>
      </c>
      <c r="Y195" s="78">
        <f t="shared" si="528"/>
        <v>0</v>
      </c>
      <c r="Z195" s="78">
        <f t="shared" si="528"/>
        <v>109000</v>
      </c>
      <c r="AA195" s="78">
        <f t="shared" si="528"/>
        <v>54500</v>
      </c>
      <c r="AB195" s="78">
        <f t="shared" si="528"/>
        <v>163500</v>
      </c>
    </row>
    <row r="196" spans="1:28" x14ac:dyDescent="0.25">
      <c r="A196" s="20" t="s">
        <v>8</v>
      </c>
      <c r="B196" s="2">
        <f t="shared" si="472"/>
        <v>2000</v>
      </c>
      <c r="C196" s="2">
        <f t="shared" si="472"/>
        <v>0</v>
      </c>
      <c r="D196" s="13">
        <f t="shared" si="472"/>
        <v>2000</v>
      </c>
      <c r="E196" s="13">
        <f t="shared" ref="E196:I196" si="529">SUM(E22,E80,E138)</f>
        <v>0</v>
      </c>
      <c r="F196" s="13">
        <f t="shared" si="529"/>
        <v>0</v>
      </c>
      <c r="G196" s="13">
        <f t="shared" si="529"/>
        <v>2000</v>
      </c>
      <c r="H196" s="13">
        <f t="shared" si="529"/>
        <v>0</v>
      </c>
      <c r="I196" s="13">
        <f t="shared" si="529"/>
        <v>2000</v>
      </c>
      <c r="J196" s="13">
        <f t="shared" ref="J196:N196" si="530">SUM(J22,J80,J138)</f>
        <v>0</v>
      </c>
      <c r="K196" s="13">
        <f t="shared" si="530"/>
        <v>0</v>
      </c>
      <c r="L196" s="13">
        <f t="shared" si="530"/>
        <v>2000</v>
      </c>
      <c r="M196" s="13">
        <f t="shared" si="530"/>
        <v>0</v>
      </c>
      <c r="N196" s="13">
        <f t="shared" si="530"/>
        <v>2000</v>
      </c>
      <c r="O196" t="s">
        <v>54</v>
      </c>
      <c r="P196" s="62">
        <f t="shared" si="495"/>
        <v>1780500</v>
      </c>
      <c r="Q196" s="2">
        <f t="shared" si="495"/>
        <v>1679897</v>
      </c>
      <c r="R196" s="78">
        <f t="shared" si="509"/>
        <v>3460397</v>
      </c>
      <c r="S196" s="78">
        <f t="shared" si="509"/>
        <v>0</v>
      </c>
      <c r="T196" s="78">
        <f t="shared" si="509"/>
        <v>0</v>
      </c>
      <c r="U196" s="78">
        <f t="shared" si="509"/>
        <v>1780500</v>
      </c>
      <c r="V196" s="78">
        <f t="shared" si="509"/>
        <v>1679897</v>
      </c>
      <c r="W196" s="78">
        <f t="shared" si="509"/>
        <v>3460397</v>
      </c>
      <c r="X196" s="78">
        <f t="shared" ref="X196:AB196" si="531">SUM(X22,X80,X138)</f>
        <v>0</v>
      </c>
      <c r="Y196" s="78">
        <f t="shared" si="531"/>
        <v>0</v>
      </c>
      <c r="Z196" s="78">
        <f t="shared" si="531"/>
        <v>1780500</v>
      </c>
      <c r="AA196" s="78">
        <f t="shared" si="531"/>
        <v>1679897</v>
      </c>
      <c r="AB196" s="78">
        <f t="shared" si="531"/>
        <v>3460397</v>
      </c>
    </row>
    <row r="197" spans="1:28" x14ac:dyDescent="0.25">
      <c r="A197" s="20" t="s">
        <v>36</v>
      </c>
      <c r="B197" s="2">
        <f t="shared" si="472"/>
        <v>0</v>
      </c>
      <c r="C197" s="2">
        <f t="shared" si="472"/>
        <v>0</v>
      </c>
      <c r="D197" s="13">
        <f t="shared" si="472"/>
        <v>0</v>
      </c>
      <c r="E197" s="13">
        <f t="shared" ref="E197:I197" si="532">SUM(E23,E81,E139)</f>
        <v>0</v>
      </c>
      <c r="F197" s="13">
        <f t="shared" si="532"/>
        <v>0</v>
      </c>
      <c r="G197" s="13">
        <f t="shared" si="532"/>
        <v>0</v>
      </c>
      <c r="H197" s="13">
        <f t="shared" si="532"/>
        <v>0</v>
      </c>
      <c r="I197" s="13">
        <f t="shared" si="532"/>
        <v>0</v>
      </c>
      <c r="J197" s="13">
        <f t="shared" ref="J197:N197" si="533">SUM(J23,J81,J139)</f>
        <v>0</v>
      </c>
      <c r="K197" s="13">
        <f t="shared" si="533"/>
        <v>0</v>
      </c>
      <c r="L197" s="13">
        <f t="shared" si="533"/>
        <v>0</v>
      </c>
      <c r="M197" s="13">
        <f t="shared" si="533"/>
        <v>0</v>
      </c>
      <c r="N197" s="13">
        <f t="shared" si="533"/>
        <v>0</v>
      </c>
      <c r="O197" t="s">
        <v>81</v>
      </c>
      <c r="P197" s="62">
        <f t="shared" si="495"/>
        <v>0</v>
      </c>
      <c r="Q197" s="2">
        <f t="shared" si="495"/>
        <v>331030</v>
      </c>
      <c r="R197" s="78">
        <f t="shared" si="509"/>
        <v>331030</v>
      </c>
      <c r="S197" s="78">
        <f t="shared" si="509"/>
        <v>0</v>
      </c>
      <c r="T197" s="78">
        <f t="shared" si="509"/>
        <v>0</v>
      </c>
      <c r="U197" s="78">
        <f t="shared" si="509"/>
        <v>0</v>
      </c>
      <c r="V197" s="78">
        <f t="shared" si="509"/>
        <v>0</v>
      </c>
      <c r="W197" s="78">
        <f t="shared" si="509"/>
        <v>0</v>
      </c>
      <c r="X197" s="78">
        <f t="shared" ref="X197:AB197" si="534">SUM(X23,X81,X139)</f>
        <v>0</v>
      </c>
      <c r="Y197" s="78">
        <f t="shared" si="534"/>
        <v>0</v>
      </c>
      <c r="Z197" s="78">
        <f t="shared" si="534"/>
        <v>0</v>
      </c>
      <c r="AA197" s="78">
        <f t="shared" si="534"/>
        <v>0</v>
      </c>
      <c r="AB197" s="78">
        <f t="shared" si="534"/>
        <v>0</v>
      </c>
    </row>
    <row r="198" spans="1:28" x14ac:dyDescent="0.25">
      <c r="A198" s="20" t="s">
        <v>7</v>
      </c>
      <c r="B198" s="2">
        <f t="shared" si="472"/>
        <v>12500</v>
      </c>
      <c r="C198" s="2">
        <f t="shared" si="472"/>
        <v>0</v>
      </c>
      <c r="D198" s="13">
        <f t="shared" si="472"/>
        <v>12500</v>
      </c>
      <c r="E198" s="13">
        <f t="shared" ref="E198:I198" si="535">SUM(E24,E82,E140)</f>
        <v>0</v>
      </c>
      <c r="F198" s="13">
        <f t="shared" si="535"/>
        <v>0</v>
      </c>
      <c r="G198" s="13">
        <f t="shared" si="535"/>
        <v>12500</v>
      </c>
      <c r="H198" s="13">
        <f t="shared" si="535"/>
        <v>0</v>
      </c>
      <c r="I198" s="13">
        <f t="shared" si="535"/>
        <v>12500</v>
      </c>
      <c r="J198" s="13">
        <f t="shared" ref="J198:N198" si="536">SUM(J24,J82,J140)</f>
        <v>0</v>
      </c>
      <c r="K198" s="13">
        <f t="shared" si="536"/>
        <v>0</v>
      </c>
      <c r="L198" s="13">
        <f t="shared" si="536"/>
        <v>12500</v>
      </c>
      <c r="M198" s="13">
        <f t="shared" si="536"/>
        <v>0</v>
      </c>
      <c r="N198" s="13">
        <f t="shared" si="536"/>
        <v>12500</v>
      </c>
      <c r="P198" s="20"/>
      <c r="Q198" s="1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5">
      <c r="A199" s="1" t="s">
        <v>62</v>
      </c>
      <c r="B199" s="2">
        <f t="shared" si="472"/>
        <v>0</v>
      </c>
      <c r="C199" s="2">
        <f t="shared" si="472"/>
        <v>0</v>
      </c>
      <c r="D199" s="13">
        <f t="shared" si="472"/>
        <v>0</v>
      </c>
      <c r="E199" s="13">
        <f t="shared" ref="E199:I199" si="537">SUM(E25,E83,E141)</f>
        <v>0</v>
      </c>
      <c r="F199" s="13">
        <f t="shared" si="537"/>
        <v>0</v>
      </c>
      <c r="G199" s="13">
        <f t="shared" si="537"/>
        <v>0</v>
      </c>
      <c r="H199" s="13">
        <f t="shared" si="537"/>
        <v>0</v>
      </c>
      <c r="I199" s="13">
        <f t="shared" si="537"/>
        <v>0</v>
      </c>
      <c r="J199" s="13">
        <f t="shared" ref="J199:N199" si="538">SUM(J25,J83,J141)</f>
        <v>0</v>
      </c>
      <c r="K199" s="13">
        <f t="shared" si="538"/>
        <v>0</v>
      </c>
      <c r="L199" s="13">
        <f t="shared" si="538"/>
        <v>0</v>
      </c>
      <c r="M199" s="13">
        <f t="shared" si="538"/>
        <v>0</v>
      </c>
      <c r="N199" s="13">
        <f t="shared" si="538"/>
        <v>0</v>
      </c>
      <c r="O199" s="40" t="s">
        <v>4</v>
      </c>
      <c r="P199" s="8">
        <f t="shared" ref="P199:R227" si="539">SUM(P25,P83,P141)</f>
        <v>6317500</v>
      </c>
      <c r="Q199" s="3">
        <f t="shared" si="539"/>
        <v>771380</v>
      </c>
      <c r="R199" s="12">
        <f t="shared" si="539"/>
        <v>7088880</v>
      </c>
      <c r="S199" s="12">
        <f t="shared" ref="S199:W199" si="540">SUM(S25,S83,S141)</f>
        <v>0</v>
      </c>
      <c r="T199" s="12">
        <f t="shared" si="540"/>
        <v>0</v>
      </c>
      <c r="U199" s="12">
        <f t="shared" si="540"/>
        <v>6317500</v>
      </c>
      <c r="V199" s="12">
        <f t="shared" si="540"/>
        <v>771380</v>
      </c>
      <c r="W199" s="12">
        <f t="shared" si="540"/>
        <v>7088880</v>
      </c>
      <c r="X199" s="12">
        <f t="shared" ref="X199:AB199" si="541">SUM(X25,X83,X141)</f>
        <v>0</v>
      </c>
      <c r="Y199" s="12">
        <f t="shared" si="541"/>
        <v>0</v>
      </c>
      <c r="Z199" s="12">
        <f t="shared" si="541"/>
        <v>6317500</v>
      </c>
      <c r="AA199" s="12">
        <f t="shared" si="541"/>
        <v>771380</v>
      </c>
      <c r="AB199" s="12">
        <f t="shared" si="541"/>
        <v>7088880</v>
      </c>
    </row>
    <row r="200" spans="1:28" x14ac:dyDescent="0.25">
      <c r="A200" s="20"/>
      <c r="B200" s="2">
        <f t="shared" si="472"/>
        <v>0</v>
      </c>
      <c r="C200" s="2">
        <f t="shared" si="472"/>
        <v>0</v>
      </c>
      <c r="D200" s="13">
        <f t="shared" si="472"/>
        <v>0</v>
      </c>
      <c r="E200" s="13">
        <f t="shared" ref="E200:I200" si="542">SUM(E26,E84,E142)</f>
        <v>0</v>
      </c>
      <c r="F200" s="13">
        <f t="shared" si="542"/>
        <v>0</v>
      </c>
      <c r="G200" s="13">
        <f t="shared" si="542"/>
        <v>0</v>
      </c>
      <c r="H200" s="13">
        <f t="shared" si="542"/>
        <v>0</v>
      </c>
      <c r="I200" s="13">
        <f t="shared" si="542"/>
        <v>0</v>
      </c>
      <c r="J200" s="13">
        <f t="shared" ref="J200:N200" si="543">SUM(J26,J84,J142)</f>
        <v>0</v>
      </c>
      <c r="K200" s="13">
        <f t="shared" si="543"/>
        <v>0</v>
      </c>
      <c r="L200" s="13">
        <f t="shared" si="543"/>
        <v>0</v>
      </c>
      <c r="M200" s="13">
        <f t="shared" si="543"/>
        <v>0</v>
      </c>
      <c r="N200" s="13">
        <f t="shared" si="543"/>
        <v>0</v>
      </c>
      <c r="O200" s="71" t="s">
        <v>55</v>
      </c>
      <c r="P200" s="63">
        <f t="shared" si="539"/>
        <v>0</v>
      </c>
      <c r="Q200" s="30">
        <f t="shared" si="539"/>
        <v>0</v>
      </c>
      <c r="R200" s="52">
        <f t="shared" si="539"/>
        <v>0</v>
      </c>
      <c r="S200" s="52">
        <f t="shared" ref="S200:W200" si="544">SUM(S26,S84,S142)</f>
        <v>0</v>
      </c>
      <c r="T200" s="52">
        <f t="shared" si="544"/>
        <v>0</v>
      </c>
      <c r="U200" s="52">
        <f t="shared" si="544"/>
        <v>0</v>
      </c>
      <c r="V200" s="52">
        <f t="shared" si="544"/>
        <v>0</v>
      </c>
      <c r="W200" s="52">
        <f t="shared" si="544"/>
        <v>0</v>
      </c>
      <c r="X200" s="52">
        <f t="shared" ref="X200:AB200" si="545">SUM(X26,X84,X142)</f>
        <v>0</v>
      </c>
      <c r="Y200" s="52">
        <f t="shared" si="545"/>
        <v>0</v>
      </c>
      <c r="Z200" s="52">
        <f t="shared" si="545"/>
        <v>0</v>
      </c>
      <c r="AA200" s="52">
        <f t="shared" si="545"/>
        <v>0</v>
      </c>
      <c r="AB200" s="52">
        <f t="shared" si="545"/>
        <v>0</v>
      </c>
    </row>
    <row r="201" spans="1:28" x14ac:dyDescent="0.25">
      <c r="A201" s="21" t="s">
        <v>37</v>
      </c>
      <c r="B201" s="3">
        <f t="shared" ref="B201:D215" si="546">SUM(B27,B85,B143)</f>
        <v>3837689</v>
      </c>
      <c r="C201" s="3">
        <f t="shared" si="546"/>
        <v>127312</v>
      </c>
      <c r="D201" s="3">
        <f t="shared" si="546"/>
        <v>3965001</v>
      </c>
      <c r="E201" s="3">
        <f t="shared" ref="E201:I201" si="547">SUM(E27,E85,E143)</f>
        <v>0</v>
      </c>
      <c r="F201" s="3">
        <f t="shared" si="547"/>
        <v>0</v>
      </c>
      <c r="G201" s="3">
        <f t="shared" si="547"/>
        <v>3837689</v>
      </c>
      <c r="H201" s="3">
        <f t="shared" si="547"/>
        <v>127312</v>
      </c>
      <c r="I201" s="3">
        <f t="shared" si="547"/>
        <v>3965001</v>
      </c>
      <c r="J201" s="3">
        <f t="shared" ref="J201:N201" si="548">SUM(J27,J85,J143)</f>
        <v>0</v>
      </c>
      <c r="K201" s="3">
        <f t="shared" si="548"/>
        <v>0</v>
      </c>
      <c r="L201" s="3">
        <f t="shared" si="548"/>
        <v>3837689</v>
      </c>
      <c r="M201" s="3">
        <f t="shared" si="548"/>
        <v>127312</v>
      </c>
      <c r="N201" s="3">
        <f t="shared" si="548"/>
        <v>3965001</v>
      </c>
      <c r="P201" s="62">
        <f t="shared" si="539"/>
        <v>0</v>
      </c>
      <c r="Q201" s="2">
        <f t="shared" si="539"/>
        <v>0</v>
      </c>
      <c r="R201" s="78">
        <f t="shared" si="539"/>
        <v>0</v>
      </c>
      <c r="S201" s="78">
        <f t="shared" ref="S201:W201" si="549">SUM(S27,S85,S143)</f>
        <v>0</v>
      </c>
      <c r="T201" s="78">
        <f t="shared" si="549"/>
        <v>0</v>
      </c>
      <c r="U201" s="78">
        <f t="shared" si="549"/>
        <v>0</v>
      </c>
      <c r="V201" s="78">
        <f t="shared" si="549"/>
        <v>0</v>
      </c>
      <c r="W201" s="78">
        <f t="shared" si="549"/>
        <v>0</v>
      </c>
      <c r="X201" s="78">
        <f t="shared" ref="X201:AB201" si="550">SUM(X27,X85,X143)</f>
        <v>0</v>
      </c>
      <c r="Y201" s="78">
        <f t="shared" si="550"/>
        <v>0</v>
      </c>
      <c r="Z201" s="78">
        <f t="shared" si="550"/>
        <v>0</v>
      </c>
      <c r="AA201" s="78">
        <f t="shared" si="550"/>
        <v>0</v>
      </c>
      <c r="AB201" s="78">
        <f t="shared" si="550"/>
        <v>0</v>
      </c>
    </row>
    <row r="202" spans="1:28" x14ac:dyDescent="0.25">
      <c r="A202" s="20" t="s">
        <v>38</v>
      </c>
      <c r="B202" s="2">
        <f t="shared" si="546"/>
        <v>26</v>
      </c>
      <c r="C202" s="2">
        <f t="shared" si="546"/>
        <v>0</v>
      </c>
      <c r="D202" s="13">
        <f t="shared" si="546"/>
        <v>26</v>
      </c>
      <c r="E202" s="13">
        <f t="shared" ref="E202:I202" si="551">SUM(E28,E86,E144)</f>
        <v>0</v>
      </c>
      <c r="F202" s="13">
        <f t="shared" si="551"/>
        <v>0</v>
      </c>
      <c r="G202" s="13">
        <f t="shared" si="551"/>
        <v>26</v>
      </c>
      <c r="H202" s="13">
        <f t="shared" si="551"/>
        <v>0</v>
      </c>
      <c r="I202" s="13">
        <f t="shared" si="551"/>
        <v>26</v>
      </c>
      <c r="J202" s="13">
        <f t="shared" ref="J202:N202" si="552">SUM(J28,J86,J144)</f>
        <v>0</v>
      </c>
      <c r="K202" s="13">
        <f t="shared" si="552"/>
        <v>0</v>
      </c>
      <c r="L202" s="13">
        <f t="shared" si="552"/>
        <v>26</v>
      </c>
      <c r="M202" s="13">
        <f t="shared" si="552"/>
        <v>0</v>
      </c>
      <c r="N202" s="13">
        <f t="shared" si="552"/>
        <v>26</v>
      </c>
      <c r="O202" s="40" t="s">
        <v>3</v>
      </c>
      <c r="P202" s="8">
        <f t="shared" si="539"/>
        <v>1811273</v>
      </c>
      <c r="Q202" s="3">
        <f t="shared" si="539"/>
        <v>147000</v>
      </c>
      <c r="R202" s="12">
        <f t="shared" si="539"/>
        <v>1958273</v>
      </c>
      <c r="S202" s="12">
        <f t="shared" ref="S202:W202" si="553">SUM(S28,S86,S144)</f>
        <v>0</v>
      </c>
      <c r="T202" s="12">
        <f t="shared" si="553"/>
        <v>0</v>
      </c>
      <c r="U202" s="12">
        <f t="shared" si="553"/>
        <v>1811273</v>
      </c>
      <c r="V202" s="12">
        <f t="shared" si="553"/>
        <v>147000</v>
      </c>
      <c r="W202" s="12">
        <f t="shared" si="553"/>
        <v>1958273</v>
      </c>
      <c r="X202" s="12">
        <f t="shared" ref="X202:AB202" si="554">SUM(X28,X86,X144)</f>
        <v>0</v>
      </c>
      <c r="Y202" s="12">
        <f t="shared" si="554"/>
        <v>0</v>
      </c>
      <c r="Z202" s="12">
        <f t="shared" si="554"/>
        <v>1811273</v>
      </c>
      <c r="AA202" s="12">
        <f t="shared" si="554"/>
        <v>147000</v>
      </c>
      <c r="AB202" s="12">
        <f t="shared" si="554"/>
        <v>1958273</v>
      </c>
    </row>
    <row r="203" spans="1:28" x14ac:dyDescent="0.25">
      <c r="A203" s="20" t="s">
        <v>6</v>
      </c>
      <c r="B203" s="2">
        <f t="shared" si="546"/>
        <v>81332</v>
      </c>
      <c r="C203" s="2">
        <f t="shared" si="546"/>
        <v>730</v>
      </c>
      <c r="D203" s="13">
        <f t="shared" si="546"/>
        <v>82062</v>
      </c>
      <c r="E203" s="13">
        <f t="shared" ref="E203:I203" si="555">SUM(E29,E87,E145)</f>
        <v>0</v>
      </c>
      <c r="F203" s="13">
        <f t="shared" si="555"/>
        <v>0</v>
      </c>
      <c r="G203" s="13">
        <f t="shared" si="555"/>
        <v>81332</v>
      </c>
      <c r="H203" s="13">
        <f t="shared" si="555"/>
        <v>730</v>
      </c>
      <c r="I203" s="13">
        <f t="shared" si="555"/>
        <v>82062</v>
      </c>
      <c r="J203" s="13">
        <f t="shared" ref="J203:N203" si="556">SUM(J29,J87,J145)</f>
        <v>0</v>
      </c>
      <c r="K203" s="13">
        <f t="shared" si="556"/>
        <v>0</v>
      </c>
      <c r="L203" s="13">
        <f t="shared" si="556"/>
        <v>81332</v>
      </c>
      <c r="M203" s="13">
        <f t="shared" si="556"/>
        <v>730</v>
      </c>
      <c r="N203" s="13">
        <f t="shared" si="556"/>
        <v>82062</v>
      </c>
      <c r="P203" s="62">
        <f t="shared" si="539"/>
        <v>0</v>
      </c>
      <c r="Q203" s="2">
        <f t="shared" si="539"/>
        <v>0</v>
      </c>
      <c r="R203" s="78">
        <f t="shared" si="539"/>
        <v>0</v>
      </c>
      <c r="S203" s="78">
        <f t="shared" ref="S203:W203" si="557">SUM(S29,S87,S145)</f>
        <v>0</v>
      </c>
      <c r="T203" s="78">
        <f t="shared" si="557"/>
        <v>0</v>
      </c>
      <c r="U203" s="78">
        <f t="shared" si="557"/>
        <v>0</v>
      </c>
      <c r="V203" s="78">
        <f t="shared" si="557"/>
        <v>0</v>
      </c>
      <c r="W203" s="78">
        <f t="shared" si="557"/>
        <v>0</v>
      </c>
      <c r="X203" s="78">
        <f t="shared" ref="X203:AB203" si="558">SUM(X29,X87,X145)</f>
        <v>0</v>
      </c>
      <c r="Y203" s="78">
        <f t="shared" si="558"/>
        <v>0</v>
      </c>
      <c r="Z203" s="78">
        <f t="shared" si="558"/>
        <v>0</v>
      </c>
      <c r="AA203" s="78">
        <f t="shared" si="558"/>
        <v>0</v>
      </c>
      <c r="AB203" s="78">
        <f t="shared" si="558"/>
        <v>0</v>
      </c>
    </row>
    <row r="204" spans="1:28" x14ac:dyDescent="0.25">
      <c r="A204" s="20" t="s">
        <v>39</v>
      </c>
      <c r="B204" s="2">
        <f t="shared" si="546"/>
        <v>20437</v>
      </c>
      <c r="C204" s="2">
        <f t="shared" si="546"/>
        <v>0</v>
      </c>
      <c r="D204" s="13">
        <f t="shared" si="546"/>
        <v>20437</v>
      </c>
      <c r="E204" s="13">
        <f t="shared" ref="E204:I204" si="559">SUM(E30,E88,E146)</f>
        <v>0</v>
      </c>
      <c r="F204" s="13">
        <f t="shared" si="559"/>
        <v>0</v>
      </c>
      <c r="G204" s="13">
        <f t="shared" si="559"/>
        <v>20437</v>
      </c>
      <c r="H204" s="13">
        <f t="shared" si="559"/>
        <v>0</v>
      </c>
      <c r="I204" s="13">
        <f t="shared" si="559"/>
        <v>20437</v>
      </c>
      <c r="J204" s="13">
        <f t="shared" ref="J204:N204" si="560">SUM(J30,J88,J146)</f>
        <v>0</v>
      </c>
      <c r="K204" s="13">
        <f t="shared" si="560"/>
        <v>0</v>
      </c>
      <c r="L204" s="13">
        <f t="shared" si="560"/>
        <v>20437</v>
      </c>
      <c r="M204" s="13">
        <f t="shared" si="560"/>
        <v>0</v>
      </c>
      <c r="N204" s="13">
        <f t="shared" si="560"/>
        <v>20437</v>
      </c>
      <c r="O204" s="40" t="s">
        <v>27</v>
      </c>
      <c r="P204" s="8">
        <f t="shared" si="539"/>
        <v>268500</v>
      </c>
      <c r="Q204" s="3">
        <f t="shared" si="539"/>
        <v>25000</v>
      </c>
      <c r="R204" s="12">
        <f t="shared" si="539"/>
        <v>293500</v>
      </c>
      <c r="S204" s="12">
        <f t="shared" ref="S204:W204" si="561">SUM(S30,S88,S146)</f>
        <v>0</v>
      </c>
      <c r="T204" s="12">
        <f t="shared" si="561"/>
        <v>0</v>
      </c>
      <c r="U204" s="12">
        <f t="shared" si="561"/>
        <v>268500</v>
      </c>
      <c r="V204" s="12">
        <f t="shared" si="561"/>
        <v>25000</v>
      </c>
      <c r="W204" s="12">
        <f t="shared" si="561"/>
        <v>293500</v>
      </c>
      <c r="X204" s="12">
        <f t="shared" ref="X204:AB204" si="562">SUM(X30,X88,X146)</f>
        <v>0</v>
      </c>
      <c r="Y204" s="12">
        <f t="shared" si="562"/>
        <v>0</v>
      </c>
      <c r="Z204" s="12">
        <f t="shared" si="562"/>
        <v>268500</v>
      </c>
      <c r="AA204" s="12">
        <f t="shared" si="562"/>
        <v>25000</v>
      </c>
      <c r="AB204" s="12">
        <f t="shared" si="562"/>
        <v>293500</v>
      </c>
    </row>
    <row r="205" spans="1:28" x14ac:dyDescent="0.25">
      <c r="A205" s="20" t="s">
        <v>40</v>
      </c>
      <c r="B205" s="2">
        <f t="shared" si="546"/>
        <v>267886</v>
      </c>
      <c r="C205" s="2">
        <f t="shared" si="546"/>
        <v>0</v>
      </c>
      <c r="D205" s="13">
        <f t="shared" si="546"/>
        <v>267886</v>
      </c>
      <c r="E205" s="13">
        <f t="shared" ref="E205:I205" si="563">SUM(E31,E89,E147)</f>
        <v>0</v>
      </c>
      <c r="F205" s="13">
        <f t="shared" si="563"/>
        <v>0</v>
      </c>
      <c r="G205" s="13">
        <f t="shared" si="563"/>
        <v>267886</v>
      </c>
      <c r="H205" s="13">
        <f t="shared" si="563"/>
        <v>0</v>
      </c>
      <c r="I205" s="13">
        <f t="shared" si="563"/>
        <v>267886</v>
      </c>
      <c r="J205" s="13">
        <f t="shared" ref="J205:N205" si="564">SUM(J31,J89,J147)</f>
        <v>0</v>
      </c>
      <c r="K205" s="13">
        <f t="shared" si="564"/>
        <v>0</v>
      </c>
      <c r="L205" s="13">
        <f t="shared" si="564"/>
        <v>267886</v>
      </c>
      <c r="M205" s="13">
        <f t="shared" si="564"/>
        <v>0</v>
      </c>
      <c r="N205" s="13">
        <f t="shared" si="564"/>
        <v>267886</v>
      </c>
      <c r="O205" t="s">
        <v>56</v>
      </c>
      <c r="P205" s="62">
        <f t="shared" si="539"/>
        <v>0</v>
      </c>
      <c r="Q205" s="2">
        <f t="shared" si="539"/>
        <v>0</v>
      </c>
      <c r="R205" s="78">
        <f t="shared" si="539"/>
        <v>0</v>
      </c>
      <c r="S205" s="78">
        <f t="shared" ref="S205:W205" si="565">SUM(S31,S89,S147)</f>
        <v>0</v>
      </c>
      <c r="T205" s="78">
        <f t="shared" si="565"/>
        <v>0</v>
      </c>
      <c r="U205" s="78">
        <f t="shared" si="565"/>
        <v>0</v>
      </c>
      <c r="V205" s="78">
        <f t="shared" si="565"/>
        <v>0</v>
      </c>
      <c r="W205" s="78">
        <f t="shared" si="565"/>
        <v>0</v>
      </c>
      <c r="X205" s="78">
        <f t="shared" ref="X205:AB205" si="566">SUM(X31,X89,X147)</f>
        <v>0</v>
      </c>
      <c r="Y205" s="78">
        <f t="shared" si="566"/>
        <v>0</v>
      </c>
      <c r="Z205" s="78">
        <f t="shared" si="566"/>
        <v>0</v>
      </c>
      <c r="AA205" s="78">
        <f t="shared" si="566"/>
        <v>0</v>
      </c>
      <c r="AB205" s="78">
        <f t="shared" si="566"/>
        <v>0</v>
      </c>
    </row>
    <row r="206" spans="1:28" x14ac:dyDescent="0.25">
      <c r="A206" s="20" t="s">
        <v>41</v>
      </c>
      <c r="B206" s="2">
        <f t="shared" si="546"/>
        <v>69834</v>
      </c>
      <c r="C206" s="2">
        <f t="shared" si="546"/>
        <v>126582</v>
      </c>
      <c r="D206" s="13">
        <f t="shared" si="546"/>
        <v>196416</v>
      </c>
      <c r="E206" s="13">
        <f t="shared" ref="E206:I206" si="567">SUM(E32,E90,E148)</f>
        <v>0</v>
      </c>
      <c r="F206" s="13">
        <f t="shared" si="567"/>
        <v>0</v>
      </c>
      <c r="G206" s="13">
        <f t="shared" si="567"/>
        <v>69834</v>
      </c>
      <c r="H206" s="13">
        <f t="shared" si="567"/>
        <v>126582</v>
      </c>
      <c r="I206" s="13">
        <f t="shared" si="567"/>
        <v>196416</v>
      </c>
      <c r="J206" s="13">
        <f t="shared" ref="J206:N206" si="568">SUM(J32,J90,J148)</f>
        <v>0</v>
      </c>
      <c r="K206" s="13">
        <f t="shared" si="568"/>
        <v>0</v>
      </c>
      <c r="L206" s="13">
        <f t="shared" si="568"/>
        <v>69834</v>
      </c>
      <c r="M206" s="13">
        <f t="shared" si="568"/>
        <v>126582</v>
      </c>
      <c r="N206" s="13">
        <f t="shared" si="568"/>
        <v>196416</v>
      </c>
      <c r="O206" t="s">
        <v>57</v>
      </c>
      <c r="P206" s="62">
        <f t="shared" si="539"/>
        <v>268500</v>
      </c>
      <c r="Q206" s="2">
        <f t="shared" si="539"/>
        <v>5000</v>
      </c>
      <c r="R206" s="78">
        <f t="shared" si="539"/>
        <v>273500</v>
      </c>
      <c r="S206" s="78">
        <f t="shared" ref="S206:W206" si="569">SUM(S32,S90,S148)</f>
        <v>0</v>
      </c>
      <c r="T206" s="78">
        <f t="shared" si="569"/>
        <v>0</v>
      </c>
      <c r="U206" s="78">
        <f t="shared" si="569"/>
        <v>268500</v>
      </c>
      <c r="V206" s="78">
        <f t="shared" si="569"/>
        <v>5000</v>
      </c>
      <c r="W206" s="78">
        <f t="shared" si="569"/>
        <v>273500</v>
      </c>
      <c r="X206" s="78">
        <f t="shared" ref="X206:AB206" si="570">SUM(X32,X90,X148)</f>
        <v>0</v>
      </c>
      <c r="Y206" s="78">
        <f t="shared" si="570"/>
        <v>0</v>
      </c>
      <c r="Z206" s="78">
        <f t="shared" si="570"/>
        <v>268500</v>
      </c>
      <c r="AA206" s="78">
        <f t="shared" si="570"/>
        <v>5000</v>
      </c>
      <c r="AB206" s="78">
        <f t="shared" si="570"/>
        <v>273500</v>
      </c>
    </row>
    <row r="207" spans="1:28" x14ac:dyDescent="0.25">
      <c r="A207" s="28" t="s">
        <v>42</v>
      </c>
      <c r="B207" s="13">
        <f t="shared" si="546"/>
        <v>2620918</v>
      </c>
      <c r="C207" s="13">
        <f t="shared" si="546"/>
        <v>0</v>
      </c>
      <c r="D207" s="13">
        <f t="shared" si="546"/>
        <v>2620918</v>
      </c>
      <c r="E207" s="13">
        <f t="shared" ref="E207:I207" si="571">SUM(E33,E91,E149)</f>
        <v>0</v>
      </c>
      <c r="F207" s="13">
        <f t="shared" si="571"/>
        <v>0</v>
      </c>
      <c r="G207" s="13">
        <f t="shared" si="571"/>
        <v>2620918</v>
      </c>
      <c r="H207" s="13">
        <f t="shared" si="571"/>
        <v>0</v>
      </c>
      <c r="I207" s="13">
        <f t="shared" si="571"/>
        <v>2620918</v>
      </c>
      <c r="J207" s="13">
        <f t="shared" ref="J207:N207" si="572">SUM(J33,J91,J149)</f>
        <v>0</v>
      </c>
      <c r="K207" s="13">
        <f t="shared" si="572"/>
        <v>0</v>
      </c>
      <c r="L207" s="13">
        <f t="shared" si="572"/>
        <v>2620918</v>
      </c>
      <c r="M207" s="13">
        <f t="shared" si="572"/>
        <v>0</v>
      </c>
      <c r="N207" s="13">
        <f t="shared" si="572"/>
        <v>2620918</v>
      </c>
      <c r="O207" t="s">
        <v>80</v>
      </c>
      <c r="P207" s="62">
        <f t="shared" si="539"/>
        <v>0</v>
      </c>
      <c r="Q207" s="2">
        <f t="shared" si="539"/>
        <v>20000</v>
      </c>
      <c r="R207" s="78">
        <f t="shared" si="539"/>
        <v>20000</v>
      </c>
      <c r="S207" s="78">
        <f t="shared" ref="S207:W207" si="573">SUM(S33,S91,S149)</f>
        <v>0</v>
      </c>
      <c r="T207" s="78">
        <f t="shared" si="573"/>
        <v>0</v>
      </c>
      <c r="U207" s="78">
        <f t="shared" si="573"/>
        <v>0</v>
      </c>
      <c r="V207" s="78">
        <f t="shared" si="573"/>
        <v>20000</v>
      </c>
      <c r="W207" s="78">
        <f t="shared" si="573"/>
        <v>20000</v>
      </c>
      <c r="X207" s="78">
        <f t="shared" ref="X207:AB207" si="574">SUM(X33,X91,X149)</f>
        <v>0</v>
      </c>
      <c r="Y207" s="78">
        <f t="shared" si="574"/>
        <v>0</v>
      </c>
      <c r="Z207" s="78">
        <f t="shared" si="574"/>
        <v>0</v>
      </c>
      <c r="AA207" s="78">
        <f t="shared" si="574"/>
        <v>20000</v>
      </c>
      <c r="AB207" s="78">
        <f t="shared" si="574"/>
        <v>20000</v>
      </c>
    </row>
    <row r="208" spans="1:28" x14ac:dyDescent="0.25">
      <c r="A208" s="28" t="s">
        <v>43</v>
      </c>
      <c r="B208" s="2">
        <f t="shared" si="546"/>
        <v>547122</v>
      </c>
      <c r="C208" s="2">
        <f t="shared" si="546"/>
        <v>0</v>
      </c>
      <c r="D208" s="13">
        <f t="shared" si="546"/>
        <v>547122</v>
      </c>
      <c r="E208" s="13">
        <f t="shared" ref="E208:I208" si="575">SUM(E34,E92,E150)</f>
        <v>0</v>
      </c>
      <c r="F208" s="13">
        <f t="shared" si="575"/>
        <v>0</v>
      </c>
      <c r="G208" s="13">
        <f t="shared" si="575"/>
        <v>547122</v>
      </c>
      <c r="H208" s="13">
        <f t="shared" si="575"/>
        <v>0</v>
      </c>
      <c r="I208" s="13">
        <f t="shared" si="575"/>
        <v>547122</v>
      </c>
      <c r="J208" s="13">
        <f t="shared" ref="J208:N208" si="576">SUM(J34,J92,J150)</f>
        <v>0</v>
      </c>
      <c r="K208" s="13">
        <f t="shared" si="576"/>
        <v>0</v>
      </c>
      <c r="L208" s="13">
        <f t="shared" si="576"/>
        <v>547122</v>
      </c>
      <c r="M208" s="13">
        <f t="shared" si="576"/>
        <v>0</v>
      </c>
      <c r="N208" s="13">
        <f t="shared" si="576"/>
        <v>547122</v>
      </c>
      <c r="P208" s="62">
        <f t="shared" si="539"/>
        <v>0</v>
      </c>
      <c r="Q208" s="2">
        <f t="shared" si="539"/>
        <v>0</v>
      </c>
      <c r="R208" s="12">
        <f t="shared" si="539"/>
        <v>0</v>
      </c>
      <c r="S208" s="12">
        <f t="shared" ref="S208:W208" si="577">SUM(S34,S92,S150)</f>
        <v>0</v>
      </c>
      <c r="T208" s="12">
        <f t="shared" si="577"/>
        <v>0</v>
      </c>
      <c r="U208" s="12">
        <f t="shared" si="577"/>
        <v>0</v>
      </c>
      <c r="V208" s="12">
        <f t="shared" si="577"/>
        <v>0</v>
      </c>
      <c r="W208" s="12">
        <f t="shared" si="577"/>
        <v>0</v>
      </c>
      <c r="X208" s="12">
        <f t="shared" ref="X208:AB208" si="578">SUM(X34,X92,X150)</f>
        <v>0</v>
      </c>
      <c r="Y208" s="12">
        <f t="shared" si="578"/>
        <v>0</v>
      </c>
      <c r="Z208" s="12">
        <f t="shared" si="578"/>
        <v>0</v>
      </c>
      <c r="AA208" s="12">
        <f t="shared" si="578"/>
        <v>0</v>
      </c>
      <c r="AB208" s="12">
        <f t="shared" si="578"/>
        <v>0</v>
      </c>
    </row>
    <row r="209" spans="1:28" x14ac:dyDescent="0.25">
      <c r="A209" s="28" t="s">
        <v>44</v>
      </c>
      <c r="B209" s="2">
        <f t="shared" si="546"/>
        <v>227969</v>
      </c>
      <c r="C209" s="2">
        <f t="shared" si="546"/>
        <v>0</v>
      </c>
      <c r="D209" s="13">
        <f t="shared" si="546"/>
        <v>227969</v>
      </c>
      <c r="E209" s="13">
        <f t="shared" ref="E209:I209" si="579">SUM(E35,E93,E151)</f>
        <v>0</v>
      </c>
      <c r="F209" s="13">
        <f t="shared" si="579"/>
        <v>0</v>
      </c>
      <c r="G209" s="13">
        <f t="shared" si="579"/>
        <v>227969</v>
      </c>
      <c r="H209" s="13">
        <f t="shared" si="579"/>
        <v>0</v>
      </c>
      <c r="I209" s="13">
        <f t="shared" si="579"/>
        <v>227969</v>
      </c>
      <c r="J209" s="13">
        <f t="shared" ref="J209:N209" si="580">SUM(J35,J93,J151)</f>
        <v>0</v>
      </c>
      <c r="K209" s="13">
        <f t="shared" si="580"/>
        <v>0</v>
      </c>
      <c r="L209" s="13">
        <f t="shared" si="580"/>
        <v>227969</v>
      </c>
      <c r="M209" s="13">
        <f t="shared" si="580"/>
        <v>0</v>
      </c>
      <c r="N209" s="13">
        <f t="shared" si="580"/>
        <v>227969</v>
      </c>
      <c r="O209" s="40"/>
      <c r="P209" s="62">
        <f t="shared" si="539"/>
        <v>0</v>
      </c>
      <c r="Q209" s="2">
        <f t="shared" si="539"/>
        <v>0</v>
      </c>
      <c r="R209" s="27">
        <f t="shared" si="539"/>
        <v>0</v>
      </c>
      <c r="S209" s="27">
        <f t="shared" ref="S209:W209" si="581">SUM(S35,S93,S151)</f>
        <v>0</v>
      </c>
      <c r="T209" s="27">
        <f t="shared" si="581"/>
        <v>0</v>
      </c>
      <c r="U209" s="27">
        <f t="shared" si="581"/>
        <v>0</v>
      </c>
      <c r="V209" s="27">
        <f t="shared" si="581"/>
        <v>0</v>
      </c>
      <c r="W209" s="27">
        <f t="shared" si="581"/>
        <v>0</v>
      </c>
      <c r="X209" s="27">
        <f t="shared" ref="X209:AB209" si="582">SUM(X35,X93,X151)</f>
        <v>0</v>
      </c>
      <c r="Y209" s="27">
        <f t="shared" si="582"/>
        <v>0</v>
      </c>
      <c r="Z209" s="27">
        <f t="shared" si="582"/>
        <v>0</v>
      </c>
      <c r="AA209" s="27">
        <f t="shared" si="582"/>
        <v>0</v>
      </c>
      <c r="AB209" s="27">
        <f t="shared" si="582"/>
        <v>0</v>
      </c>
    </row>
    <row r="210" spans="1:28" x14ac:dyDescent="0.25">
      <c r="A210" s="28" t="s">
        <v>45</v>
      </c>
      <c r="B210" s="13">
        <f t="shared" si="546"/>
        <v>0</v>
      </c>
      <c r="C210" s="13">
        <f t="shared" si="546"/>
        <v>0</v>
      </c>
      <c r="D210" s="13">
        <f t="shared" si="546"/>
        <v>0</v>
      </c>
      <c r="E210" s="13">
        <f t="shared" ref="E210:I210" si="583">SUM(E36,E94,E152)</f>
        <v>0</v>
      </c>
      <c r="F210" s="13">
        <f t="shared" si="583"/>
        <v>0</v>
      </c>
      <c r="G210" s="13">
        <f t="shared" si="583"/>
        <v>0</v>
      </c>
      <c r="H210" s="13">
        <f t="shared" si="583"/>
        <v>0</v>
      </c>
      <c r="I210" s="13">
        <f t="shared" si="583"/>
        <v>0</v>
      </c>
      <c r="J210" s="13">
        <f t="shared" ref="J210:N210" si="584">SUM(J36,J94,J152)</f>
        <v>0</v>
      </c>
      <c r="K210" s="13">
        <f t="shared" si="584"/>
        <v>0</v>
      </c>
      <c r="L210" s="13">
        <f t="shared" si="584"/>
        <v>0</v>
      </c>
      <c r="M210" s="13">
        <f t="shared" si="584"/>
        <v>0</v>
      </c>
      <c r="N210" s="13">
        <f t="shared" si="584"/>
        <v>0</v>
      </c>
      <c r="O210" s="40"/>
      <c r="P210" s="62">
        <f t="shared" si="539"/>
        <v>0</v>
      </c>
      <c r="Q210" s="2">
        <f t="shared" si="539"/>
        <v>0</v>
      </c>
      <c r="R210" s="27">
        <f t="shared" si="539"/>
        <v>0</v>
      </c>
      <c r="S210" s="27">
        <f t="shared" ref="S210:W210" si="585">SUM(S36,S94,S152)</f>
        <v>0</v>
      </c>
      <c r="T210" s="27">
        <f t="shared" si="585"/>
        <v>0</v>
      </c>
      <c r="U210" s="27">
        <f t="shared" si="585"/>
        <v>0</v>
      </c>
      <c r="V210" s="27">
        <f t="shared" si="585"/>
        <v>0</v>
      </c>
      <c r="W210" s="27">
        <f t="shared" si="585"/>
        <v>0</v>
      </c>
      <c r="X210" s="27">
        <f t="shared" ref="X210:AB210" si="586">SUM(X36,X94,X152)</f>
        <v>0</v>
      </c>
      <c r="Y210" s="27">
        <f t="shared" si="586"/>
        <v>0</v>
      </c>
      <c r="Z210" s="27">
        <f t="shared" si="586"/>
        <v>0</v>
      </c>
      <c r="AA210" s="27">
        <f t="shared" si="586"/>
        <v>0</v>
      </c>
      <c r="AB210" s="27">
        <f t="shared" si="586"/>
        <v>0</v>
      </c>
    </row>
    <row r="211" spans="1:28" x14ac:dyDescent="0.25">
      <c r="A211" s="28" t="s">
        <v>46</v>
      </c>
      <c r="B211" s="2">
        <f t="shared" si="546"/>
        <v>2165</v>
      </c>
      <c r="C211" s="2">
        <f t="shared" si="546"/>
        <v>0</v>
      </c>
      <c r="D211" s="13">
        <f t="shared" si="546"/>
        <v>2165</v>
      </c>
      <c r="E211" s="13">
        <f t="shared" ref="E211:I211" si="587">SUM(E37,E95,E153)</f>
        <v>0</v>
      </c>
      <c r="F211" s="13">
        <f t="shared" si="587"/>
        <v>0</v>
      </c>
      <c r="G211" s="13">
        <f t="shared" si="587"/>
        <v>2165</v>
      </c>
      <c r="H211" s="13">
        <f t="shared" si="587"/>
        <v>0</v>
      </c>
      <c r="I211" s="13">
        <f t="shared" si="587"/>
        <v>2165</v>
      </c>
      <c r="J211" s="13">
        <f t="shared" ref="J211:N211" si="588">SUM(J37,J95,J153)</f>
        <v>0</v>
      </c>
      <c r="K211" s="13">
        <f t="shared" si="588"/>
        <v>0</v>
      </c>
      <c r="L211" s="13">
        <f t="shared" si="588"/>
        <v>2165</v>
      </c>
      <c r="M211" s="13">
        <f t="shared" si="588"/>
        <v>0</v>
      </c>
      <c r="N211" s="13">
        <f t="shared" si="588"/>
        <v>2165</v>
      </c>
      <c r="P211" s="62">
        <f t="shared" si="539"/>
        <v>0</v>
      </c>
      <c r="Q211" s="2">
        <f t="shared" si="539"/>
        <v>0</v>
      </c>
      <c r="R211" s="27">
        <f t="shared" si="539"/>
        <v>0</v>
      </c>
      <c r="S211" s="27">
        <f t="shared" ref="S211:W211" si="589">SUM(S37,S95,S153)</f>
        <v>0</v>
      </c>
      <c r="T211" s="27">
        <f t="shared" si="589"/>
        <v>0</v>
      </c>
      <c r="U211" s="27">
        <f t="shared" si="589"/>
        <v>0</v>
      </c>
      <c r="V211" s="27">
        <f t="shared" si="589"/>
        <v>0</v>
      </c>
      <c r="W211" s="27">
        <f t="shared" si="589"/>
        <v>0</v>
      </c>
      <c r="X211" s="27">
        <f t="shared" ref="X211:AB211" si="590">SUM(X37,X95,X153)</f>
        <v>0</v>
      </c>
      <c r="Y211" s="27">
        <f t="shared" si="590"/>
        <v>0</v>
      </c>
      <c r="Z211" s="27">
        <f t="shared" si="590"/>
        <v>0</v>
      </c>
      <c r="AA211" s="27">
        <f t="shared" si="590"/>
        <v>0</v>
      </c>
      <c r="AB211" s="27">
        <f t="shared" si="590"/>
        <v>0</v>
      </c>
    </row>
    <row r="212" spans="1:28" x14ac:dyDescent="0.25">
      <c r="A212" s="20"/>
      <c r="B212" s="2">
        <f t="shared" si="546"/>
        <v>0</v>
      </c>
      <c r="C212" s="2">
        <f t="shared" si="546"/>
        <v>0</v>
      </c>
      <c r="D212" s="13">
        <f t="shared" si="546"/>
        <v>0</v>
      </c>
      <c r="E212" s="13">
        <f t="shared" ref="E212:I212" si="591">SUM(E38,E96,E154)</f>
        <v>0</v>
      </c>
      <c r="F212" s="13">
        <f t="shared" si="591"/>
        <v>0</v>
      </c>
      <c r="G212" s="13">
        <f t="shared" si="591"/>
        <v>0</v>
      </c>
      <c r="H212" s="13">
        <f t="shared" si="591"/>
        <v>0</v>
      </c>
      <c r="I212" s="13">
        <f t="shared" si="591"/>
        <v>0</v>
      </c>
      <c r="J212" s="13">
        <f t="shared" ref="J212:N212" si="592">SUM(J38,J96,J154)</f>
        <v>0</v>
      </c>
      <c r="K212" s="13">
        <f t="shared" si="592"/>
        <v>0</v>
      </c>
      <c r="L212" s="13">
        <f t="shared" si="592"/>
        <v>0</v>
      </c>
      <c r="M212" s="13">
        <f t="shared" si="592"/>
        <v>0</v>
      </c>
      <c r="N212" s="13">
        <f t="shared" si="592"/>
        <v>0</v>
      </c>
      <c r="P212" s="62">
        <f t="shared" si="539"/>
        <v>0</v>
      </c>
      <c r="Q212" s="2">
        <f t="shared" si="539"/>
        <v>0</v>
      </c>
      <c r="R212" s="27">
        <f t="shared" si="539"/>
        <v>0</v>
      </c>
      <c r="S212" s="27">
        <f t="shared" ref="S212:W212" si="593">SUM(S38,S96,S154)</f>
        <v>0</v>
      </c>
      <c r="T212" s="27">
        <f t="shared" si="593"/>
        <v>0</v>
      </c>
      <c r="U212" s="27">
        <f t="shared" si="593"/>
        <v>0</v>
      </c>
      <c r="V212" s="27">
        <f t="shared" si="593"/>
        <v>0</v>
      </c>
      <c r="W212" s="27">
        <f t="shared" si="593"/>
        <v>0</v>
      </c>
      <c r="X212" s="27">
        <f t="shared" ref="X212:AB212" si="594">SUM(X38,X96,X154)</f>
        <v>0</v>
      </c>
      <c r="Y212" s="27">
        <f t="shared" si="594"/>
        <v>0</v>
      </c>
      <c r="Z212" s="27">
        <f t="shared" si="594"/>
        <v>0</v>
      </c>
      <c r="AA212" s="27">
        <f t="shared" si="594"/>
        <v>0</v>
      </c>
      <c r="AB212" s="27">
        <f t="shared" si="594"/>
        <v>0</v>
      </c>
    </row>
    <row r="213" spans="1:28" x14ac:dyDescent="0.25">
      <c r="A213" s="21" t="s">
        <v>47</v>
      </c>
      <c r="B213" s="3">
        <f t="shared" si="546"/>
        <v>9935588</v>
      </c>
      <c r="C213" s="3">
        <f t="shared" si="546"/>
        <v>0</v>
      </c>
      <c r="D213" s="3">
        <f t="shared" si="546"/>
        <v>9935588</v>
      </c>
      <c r="E213" s="3">
        <f t="shared" ref="E213:I213" si="595">SUM(E39,E97,E155)</f>
        <v>0</v>
      </c>
      <c r="F213" s="3">
        <f t="shared" si="595"/>
        <v>0</v>
      </c>
      <c r="G213" s="3">
        <f t="shared" si="595"/>
        <v>9935588</v>
      </c>
      <c r="H213" s="3">
        <f t="shared" si="595"/>
        <v>0</v>
      </c>
      <c r="I213" s="3">
        <f t="shared" si="595"/>
        <v>9935588</v>
      </c>
      <c r="J213" s="3">
        <f t="shared" ref="J213:N213" si="596">SUM(J39,J97,J155)</f>
        <v>0</v>
      </c>
      <c r="K213" s="3">
        <f t="shared" si="596"/>
        <v>0</v>
      </c>
      <c r="L213" s="3">
        <f t="shared" si="596"/>
        <v>9935588</v>
      </c>
      <c r="M213" s="3">
        <f t="shared" si="596"/>
        <v>0</v>
      </c>
      <c r="N213" s="3">
        <f t="shared" si="596"/>
        <v>9935588</v>
      </c>
      <c r="P213" s="62">
        <f t="shared" si="539"/>
        <v>0</v>
      </c>
      <c r="Q213" s="2">
        <f t="shared" si="539"/>
        <v>0</v>
      </c>
      <c r="R213" s="27">
        <f t="shared" si="539"/>
        <v>0</v>
      </c>
      <c r="S213" s="27">
        <f t="shared" ref="S213:W213" si="597">SUM(S39,S97,S155)</f>
        <v>0</v>
      </c>
      <c r="T213" s="27">
        <f t="shared" si="597"/>
        <v>0</v>
      </c>
      <c r="U213" s="27">
        <f t="shared" si="597"/>
        <v>0</v>
      </c>
      <c r="V213" s="27">
        <f t="shared" si="597"/>
        <v>0</v>
      </c>
      <c r="W213" s="27">
        <f t="shared" si="597"/>
        <v>0</v>
      </c>
      <c r="X213" s="27">
        <f t="shared" ref="X213:AB213" si="598">SUM(X39,X97,X155)</f>
        <v>0</v>
      </c>
      <c r="Y213" s="27">
        <f t="shared" si="598"/>
        <v>0</v>
      </c>
      <c r="Z213" s="27">
        <f t="shared" si="598"/>
        <v>0</v>
      </c>
      <c r="AA213" s="27">
        <f t="shared" si="598"/>
        <v>0</v>
      </c>
      <c r="AB213" s="27">
        <f t="shared" si="598"/>
        <v>0</v>
      </c>
    </row>
    <row r="214" spans="1:28" x14ac:dyDescent="0.25">
      <c r="A214" s="28" t="s">
        <v>48</v>
      </c>
      <c r="B214" s="2">
        <f t="shared" si="546"/>
        <v>9935588</v>
      </c>
      <c r="C214" s="2">
        <f t="shared" si="546"/>
        <v>0</v>
      </c>
      <c r="D214" s="13">
        <f t="shared" si="546"/>
        <v>9935588</v>
      </c>
      <c r="E214" s="13">
        <f t="shared" ref="E214:I214" si="599">SUM(E40,E98,E156)</f>
        <v>0</v>
      </c>
      <c r="F214" s="13">
        <f t="shared" si="599"/>
        <v>0</v>
      </c>
      <c r="G214" s="13">
        <f t="shared" si="599"/>
        <v>9935588</v>
      </c>
      <c r="H214" s="13">
        <f t="shared" si="599"/>
        <v>0</v>
      </c>
      <c r="I214" s="13">
        <f t="shared" si="599"/>
        <v>9935588</v>
      </c>
      <c r="J214" s="13">
        <f t="shared" ref="J214:N214" si="600">SUM(J40,J98,J156)</f>
        <v>0</v>
      </c>
      <c r="K214" s="13">
        <f t="shared" si="600"/>
        <v>0</v>
      </c>
      <c r="L214" s="13">
        <f t="shared" si="600"/>
        <v>9935588</v>
      </c>
      <c r="M214" s="13">
        <f t="shared" si="600"/>
        <v>0</v>
      </c>
      <c r="N214" s="13">
        <f t="shared" si="600"/>
        <v>9935588</v>
      </c>
      <c r="P214" s="62">
        <f t="shared" si="539"/>
        <v>0</v>
      </c>
      <c r="Q214" s="2">
        <f t="shared" si="539"/>
        <v>0</v>
      </c>
      <c r="R214" s="27">
        <f t="shared" si="539"/>
        <v>0</v>
      </c>
      <c r="S214" s="27">
        <f t="shared" ref="S214:W214" si="601">SUM(S40,S98,S156)</f>
        <v>0</v>
      </c>
      <c r="T214" s="27">
        <f t="shared" si="601"/>
        <v>0</v>
      </c>
      <c r="U214" s="27">
        <f t="shared" si="601"/>
        <v>0</v>
      </c>
      <c r="V214" s="27">
        <f t="shared" si="601"/>
        <v>0</v>
      </c>
      <c r="W214" s="27">
        <f t="shared" si="601"/>
        <v>0</v>
      </c>
      <c r="X214" s="27">
        <f t="shared" ref="X214:AB214" si="602">SUM(X40,X98,X156)</f>
        <v>0</v>
      </c>
      <c r="Y214" s="27">
        <f t="shared" si="602"/>
        <v>0</v>
      </c>
      <c r="Z214" s="27">
        <f t="shared" si="602"/>
        <v>0</v>
      </c>
      <c r="AA214" s="27">
        <f t="shared" si="602"/>
        <v>0</v>
      </c>
      <c r="AB214" s="27">
        <f t="shared" si="602"/>
        <v>0</v>
      </c>
    </row>
    <row r="215" spans="1:28" x14ac:dyDescent="0.25">
      <c r="A215" s="20"/>
      <c r="B215" s="13">
        <f t="shared" si="546"/>
        <v>0</v>
      </c>
      <c r="C215" s="13">
        <f t="shared" si="546"/>
        <v>0</v>
      </c>
      <c r="D215" s="13">
        <f t="shared" si="546"/>
        <v>0</v>
      </c>
      <c r="E215" s="13">
        <f t="shared" ref="E215:I215" si="603">SUM(E41,E99,E157)</f>
        <v>0</v>
      </c>
      <c r="F215" s="13">
        <f t="shared" si="603"/>
        <v>0</v>
      </c>
      <c r="G215" s="13">
        <f t="shared" si="603"/>
        <v>0</v>
      </c>
      <c r="H215" s="13">
        <f t="shared" si="603"/>
        <v>0</v>
      </c>
      <c r="I215" s="13">
        <f t="shared" si="603"/>
        <v>0</v>
      </c>
      <c r="J215" s="13">
        <f t="shared" ref="J215:N215" si="604">SUM(J41,J99,J157)</f>
        <v>0</v>
      </c>
      <c r="K215" s="13">
        <f t="shared" si="604"/>
        <v>0</v>
      </c>
      <c r="L215" s="13">
        <f t="shared" si="604"/>
        <v>0</v>
      </c>
      <c r="M215" s="13">
        <f t="shared" si="604"/>
        <v>0</v>
      </c>
      <c r="N215" s="13">
        <f t="shared" si="604"/>
        <v>0</v>
      </c>
      <c r="O215" s="72" t="s">
        <v>5</v>
      </c>
      <c r="P215" s="8">
        <f t="shared" si="539"/>
        <v>2735420</v>
      </c>
      <c r="Q215" s="3">
        <f t="shared" si="539"/>
        <v>0</v>
      </c>
      <c r="R215" s="12">
        <f t="shared" si="539"/>
        <v>2735420</v>
      </c>
      <c r="S215" s="12">
        <f t="shared" ref="S215:W215" si="605">SUM(S41,S99,S157)</f>
        <v>0</v>
      </c>
      <c r="T215" s="12">
        <f t="shared" si="605"/>
        <v>0</v>
      </c>
      <c r="U215" s="12">
        <f t="shared" si="605"/>
        <v>2735420</v>
      </c>
      <c r="V215" s="12">
        <f t="shared" si="605"/>
        <v>0</v>
      </c>
      <c r="W215" s="12">
        <f t="shared" si="605"/>
        <v>2735420</v>
      </c>
      <c r="X215" s="12">
        <f t="shared" ref="X215:AB215" si="606">SUM(X41,X99,X157)</f>
        <v>0</v>
      </c>
      <c r="Y215" s="12">
        <f t="shared" si="606"/>
        <v>0</v>
      </c>
      <c r="Z215" s="12">
        <f t="shared" si="606"/>
        <v>2735420</v>
      </c>
      <c r="AA215" s="12">
        <f t="shared" si="606"/>
        <v>0</v>
      </c>
      <c r="AB215" s="12">
        <f t="shared" si="606"/>
        <v>2735420</v>
      </c>
    </row>
    <row r="216" spans="1:28" x14ac:dyDescent="0.25">
      <c r="A216" s="21" t="s">
        <v>49</v>
      </c>
      <c r="B216" s="3">
        <f>SUM(B42,C100,B158)</f>
        <v>0</v>
      </c>
      <c r="C216" s="3">
        <f t="shared" ref="C216:D231" si="607">SUM(C42,C100,C158)</f>
        <v>0</v>
      </c>
      <c r="D216" s="3">
        <f t="shared" si="607"/>
        <v>0</v>
      </c>
      <c r="E216" s="3">
        <f t="shared" ref="E216:I216" si="608">SUM(E42,E100,E158)</f>
        <v>0</v>
      </c>
      <c r="F216" s="3">
        <f t="shared" si="608"/>
        <v>0</v>
      </c>
      <c r="G216" s="3">
        <f t="shared" si="608"/>
        <v>0</v>
      </c>
      <c r="H216" s="3">
        <f t="shared" si="608"/>
        <v>0</v>
      </c>
      <c r="I216" s="3">
        <f t="shared" si="608"/>
        <v>0</v>
      </c>
      <c r="J216" s="3">
        <f t="shared" ref="J216:N216" si="609">SUM(J42,J100,J158)</f>
        <v>0</v>
      </c>
      <c r="K216" s="3">
        <f t="shared" si="609"/>
        <v>0</v>
      </c>
      <c r="L216" s="3">
        <f t="shared" si="609"/>
        <v>0</v>
      </c>
      <c r="M216" s="3">
        <f t="shared" si="609"/>
        <v>0</v>
      </c>
      <c r="N216" s="3">
        <f t="shared" si="609"/>
        <v>0</v>
      </c>
      <c r="O216" s="48" t="s">
        <v>9</v>
      </c>
      <c r="P216" s="45">
        <f t="shared" si="539"/>
        <v>2690420</v>
      </c>
      <c r="Q216" s="13">
        <f t="shared" si="539"/>
        <v>0</v>
      </c>
      <c r="R216" s="27">
        <f t="shared" si="539"/>
        <v>2690420</v>
      </c>
      <c r="S216" s="27">
        <f t="shared" ref="S216:W216" si="610">SUM(S42,S100,S158)</f>
        <v>0</v>
      </c>
      <c r="T216" s="27">
        <f t="shared" si="610"/>
        <v>0</v>
      </c>
      <c r="U216" s="27">
        <f t="shared" si="610"/>
        <v>2690420</v>
      </c>
      <c r="V216" s="27">
        <f t="shared" si="610"/>
        <v>0</v>
      </c>
      <c r="W216" s="27">
        <f t="shared" si="610"/>
        <v>2690420</v>
      </c>
      <c r="X216" s="27">
        <f t="shared" ref="X216:AB216" si="611">SUM(X42,X100,X158)</f>
        <v>0</v>
      </c>
      <c r="Y216" s="27">
        <f t="shared" si="611"/>
        <v>0</v>
      </c>
      <c r="Z216" s="27">
        <f t="shared" si="611"/>
        <v>2690420</v>
      </c>
      <c r="AA216" s="27">
        <f t="shared" si="611"/>
        <v>0</v>
      </c>
      <c r="AB216" s="27">
        <f t="shared" si="611"/>
        <v>2690420</v>
      </c>
    </row>
    <row r="217" spans="1:28" x14ac:dyDescent="0.25">
      <c r="A217" s="20" t="s">
        <v>50</v>
      </c>
      <c r="B217" s="2">
        <f t="shared" ref="B217:B231" si="612">SUM(B43,B101,B159)</f>
        <v>0</v>
      </c>
      <c r="C217" s="2">
        <f t="shared" si="607"/>
        <v>0</v>
      </c>
      <c r="D217" s="13">
        <f t="shared" si="607"/>
        <v>0</v>
      </c>
      <c r="E217" s="13">
        <f t="shared" ref="E217:I217" si="613">SUM(E43,E101,E159)</f>
        <v>0</v>
      </c>
      <c r="F217" s="13">
        <f t="shared" si="613"/>
        <v>0</v>
      </c>
      <c r="G217" s="13">
        <f t="shared" si="613"/>
        <v>0</v>
      </c>
      <c r="H217" s="13">
        <f t="shared" si="613"/>
        <v>0</v>
      </c>
      <c r="I217" s="13">
        <f t="shared" si="613"/>
        <v>0</v>
      </c>
      <c r="J217" s="13">
        <f t="shared" ref="J217:N217" si="614">SUM(J43,J101,J159)</f>
        <v>0</v>
      </c>
      <c r="K217" s="13">
        <f t="shared" si="614"/>
        <v>0</v>
      </c>
      <c r="L217" s="13">
        <f t="shared" si="614"/>
        <v>0</v>
      </c>
      <c r="M217" s="13">
        <f t="shared" si="614"/>
        <v>0</v>
      </c>
      <c r="N217" s="13">
        <f t="shared" si="614"/>
        <v>0</v>
      </c>
      <c r="O217" s="48" t="s">
        <v>10</v>
      </c>
      <c r="P217" s="45">
        <f t="shared" si="539"/>
        <v>5000</v>
      </c>
      <c r="Q217" s="13">
        <f t="shared" si="539"/>
        <v>0</v>
      </c>
      <c r="R217" s="27">
        <f t="shared" si="539"/>
        <v>5000</v>
      </c>
      <c r="S217" s="27">
        <f t="shared" ref="S217:W217" si="615">SUM(S43,S101,S159)</f>
        <v>0</v>
      </c>
      <c r="T217" s="27">
        <f t="shared" si="615"/>
        <v>0</v>
      </c>
      <c r="U217" s="27">
        <f t="shared" si="615"/>
        <v>5000</v>
      </c>
      <c r="V217" s="27">
        <f t="shared" si="615"/>
        <v>0</v>
      </c>
      <c r="W217" s="27">
        <f t="shared" si="615"/>
        <v>5000</v>
      </c>
      <c r="X217" s="27">
        <f t="shared" ref="X217:AB217" si="616">SUM(X43,X101,X159)</f>
        <v>0</v>
      </c>
      <c r="Y217" s="27">
        <f t="shared" si="616"/>
        <v>0</v>
      </c>
      <c r="Z217" s="27">
        <f t="shared" si="616"/>
        <v>5000</v>
      </c>
      <c r="AA217" s="27">
        <f t="shared" si="616"/>
        <v>0</v>
      </c>
      <c r="AB217" s="27">
        <f t="shared" si="616"/>
        <v>5000</v>
      </c>
    </row>
    <row r="218" spans="1:28" x14ac:dyDescent="0.25">
      <c r="A218" s="21"/>
      <c r="B218" s="2">
        <f t="shared" si="612"/>
        <v>0</v>
      </c>
      <c r="C218" s="2">
        <f t="shared" si="607"/>
        <v>0</v>
      </c>
      <c r="D218" s="13">
        <f t="shared" si="607"/>
        <v>0</v>
      </c>
      <c r="E218" s="13">
        <f t="shared" ref="E218:I218" si="617">SUM(E44,E102,E160)</f>
        <v>0</v>
      </c>
      <c r="F218" s="13">
        <f t="shared" si="617"/>
        <v>0</v>
      </c>
      <c r="G218" s="13">
        <f t="shared" si="617"/>
        <v>0</v>
      </c>
      <c r="H218" s="13">
        <f t="shared" si="617"/>
        <v>0</v>
      </c>
      <c r="I218" s="13">
        <f t="shared" si="617"/>
        <v>0</v>
      </c>
      <c r="J218" s="13">
        <f t="shared" ref="J218:N218" si="618">SUM(J44,J102,J160)</f>
        <v>0</v>
      </c>
      <c r="K218" s="13">
        <f t="shared" si="618"/>
        <v>0</v>
      </c>
      <c r="L218" s="13">
        <f t="shared" si="618"/>
        <v>0</v>
      </c>
      <c r="M218" s="13">
        <f t="shared" si="618"/>
        <v>0</v>
      </c>
      <c r="N218" s="13">
        <f t="shared" si="618"/>
        <v>0</v>
      </c>
      <c r="O218" s="48" t="s">
        <v>11</v>
      </c>
      <c r="P218" s="45">
        <f t="shared" si="539"/>
        <v>40000</v>
      </c>
      <c r="Q218" s="13">
        <f t="shared" si="539"/>
        <v>0</v>
      </c>
      <c r="R218" s="27">
        <f t="shared" si="539"/>
        <v>40000</v>
      </c>
      <c r="S218" s="27">
        <f t="shared" ref="S218:W218" si="619">SUM(S44,S102,S160)</f>
        <v>0</v>
      </c>
      <c r="T218" s="27">
        <f t="shared" si="619"/>
        <v>0</v>
      </c>
      <c r="U218" s="27">
        <f t="shared" si="619"/>
        <v>40000</v>
      </c>
      <c r="V218" s="27">
        <f t="shared" si="619"/>
        <v>0</v>
      </c>
      <c r="W218" s="27">
        <f t="shared" si="619"/>
        <v>40000</v>
      </c>
      <c r="X218" s="27">
        <f t="shared" ref="X218:AB218" si="620">SUM(X44,X102,X160)</f>
        <v>0</v>
      </c>
      <c r="Y218" s="27">
        <f t="shared" si="620"/>
        <v>0</v>
      </c>
      <c r="Z218" s="27">
        <f t="shared" si="620"/>
        <v>40000</v>
      </c>
      <c r="AA218" s="27">
        <f t="shared" si="620"/>
        <v>0</v>
      </c>
      <c r="AB218" s="27">
        <f t="shared" si="620"/>
        <v>40000</v>
      </c>
    </row>
    <row r="219" spans="1:28" x14ac:dyDescent="0.25">
      <c r="A219" s="21" t="s">
        <v>51</v>
      </c>
      <c r="B219" s="3">
        <f t="shared" si="612"/>
        <v>0</v>
      </c>
      <c r="C219" s="3">
        <f t="shared" si="607"/>
        <v>0</v>
      </c>
      <c r="D219" s="3">
        <f t="shared" si="607"/>
        <v>0</v>
      </c>
      <c r="E219" s="3">
        <f t="shared" ref="E219:I219" si="621">SUM(E45,E103,E161)</f>
        <v>0</v>
      </c>
      <c r="F219" s="3">
        <f t="shared" si="621"/>
        <v>0</v>
      </c>
      <c r="G219" s="3">
        <f t="shared" si="621"/>
        <v>0</v>
      </c>
      <c r="H219" s="3">
        <f t="shared" si="621"/>
        <v>0</v>
      </c>
      <c r="I219" s="3">
        <f t="shared" si="621"/>
        <v>0</v>
      </c>
      <c r="J219" s="3">
        <f t="shared" ref="J219:N219" si="622">SUM(J45,J103,J161)</f>
        <v>0</v>
      </c>
      <c r="K219" s="3">
        <f t="shared" si="622"/>
        <v>0</v>
      </c>
      <c r="L219" s="3">
        <f t="shared" si="622"/>
        <v>0</v>
      </c>
      <c r="M219" s="3">
        <f t="shared" si="622"/>
        <v>0</v>
      </c>
      <c r="N219" s="3">
        <f t="shared" si="622"/>
        <v>0</v>
      </c>
      <c r="O219" s="40"/>
      <c r="P219" s="45">
        <f t="shared" si="539"/>
        <v>0</v>
      </c>
      <c r="Q219" s="13">
        <f t="shared" si="539"/>
        <v>0</v>
      </c>
      <c r="R219" s="27">
        <f t="shared" si="539"/>
        <v>0</v>
      </c>
      <c r="S219" s="27">
        <f t="shared" ref="S219:W219" si="623">SUM(S45,S103,S161)</f>
        <v>0</v>
      </c>
      <c r="T219" s="27">
        <f t="shared" si="623"/>
        <v>0</v>
      </c>
      <c r="U219" s="27">
        <f t="shared" si="623"/>
        <v>0</v>
      </c>
      <c r="V219" s="27">
        <f t="shared" si="623"/>
        <v>0</v>
      </c>
      <c r="W219" s="27">
        <f t="shared" si="623"/>
        <v>0</v>
      </c>
      <c r="X219" s="27">
        <f t="shared" ref="X219:AB219" si="624">SUM(X45,X103,X161)</f>
        <v>0</v>
      </c>
      <c r="Y219" s="27">
        <f t="shared" si="624"/>
        <v>0</v>
      </c>
      <c r="Z219" s="27">
        <f t="shared" si="624"/>
        <v>0</v>
      </c>
      <c r="AA219" s="27">
        <f t="shared" si="624"/>
        <v>0</v>
      </c>
      <c r="AB219" s="27">
        <f t="shared" si="624"/>
        <v>0</v>
      </c>
    </row>
    <row r="220" spans="1:28" x14ac:dyDescent="0.25">
      <c r="A220" s="20" t="s">
        <v>52</v>
      </c>
      <c r="B220" s="2">
        <f t="shared" si="612"/>
        <v>0</v>
      </c>
      <c r="C220" s="2">
        <f t="shared" si="607"/>
        <v>0</v>
      </c>
      <c r="D220" s="13">
        <f t="shared" si="607"/>
        <v>0</v>
      </c>
      <c r="E220" s="13">
        <f t="shared" ref="E220:I220" si="625">SUM(E46,E104,E162)</f>
        <v>0</v>
      </c>
      <c r="F220" s="13">
        <f t="shared" si="625"/>
        <v>0</v>
      </c>
      <c r="G220" s="13">
        <f t="shared" si="625"/>
        <v>0</v>
      </c>
      <c r="H220" s="13">
        <f t="shared" si="625"/>
        <v>0</v>
      </c>
      <c r="I220" s="13">
        <f t="shared" si="625"/>
        <v>0</v>
      </c>
      <c r="J220" s="13">
        <f t="shared" ref="J220:N220" si="626">SUM(J46,J104,J162)</f>
        <v>0</v>
      </c>
      <c r="K220" s="13">
        <f t="shared" si="626"/>
        <v>0</v>
      </c>
      <c r="L220" s="13">
        <f t="shared" si="626"/>
        <v>0</v>
      </c>
      <c r="M220" s="13">
        <f t="shared" si="626"/>
        <v>0</v>
      </c>
      <c r="N220" s="13">
        <f t="shared" si="626"/>
        <v>0</v>
      </c>
      <c r="O220" s="40"/>
      <c r="P220" s="45">
        <f t="shared" si="539"/>
        <v>0</v>
      </c>
      <c r="Q220" s="13">
        <f t="shared" si="539"/>
        <v>0</v>
      </c>
      <c r="R220" s="27">
        <f t="shared" si="539"/>
        <v>0</v>
      </c>
      <c r="S220" s="27">
        <f t="shared" ref="S220:W220" si="627">SUM(S46,S104,S162)</f>
        <v>0</v>
      </c>
      <c r="T220" s="27">
        <f t="shared" si="627"/>
        <v>0</v>
      </c>
      <c r="U220" s="27">
        <f t="shared" si="627"/>
        <v>0</v>
      </c>
      <c r="V220" s="27">
        <f t="shared" si="627"/>
        <v>0</v>
      </c>
      <c r="W220" s="27">
        <f t="shared" si="627"/>
        <v>0</v>
      </c>
      <c r="X220" s="27">
        <f t="shared" ref="X220:AB220" si="628">SUM(X46,X104,X162)</f>
        <v>0</v>
      </c>
      <c r="Y220" s="27">
        <f t="shared" si="628"/>
        <v>0</v>
      </c>
      <c r="Z220" s="27">
        <f t="shared" si="628"/>
        <v>0</v>
      </c>
      <c r="AA220" s="27">
        <f t="shared" si="628"/>
        <v>0</v>
      </c>
      <c r="AB220" s="27">
        <f t="shared" si="628"/>
        <v>0</v>
      </c>
    </row>
    <row r="221" spans="1:28" x14ac:dyDescent="0.25">
      <c r="A221" s="43"/>
      <c r="B221" s="44">
        <f t="shared" si="612"/>
        <v>0</v>
      </c>
      <c r="C221" s="2">
        <f t="shared" si="607"/>
        <v>0</v>
      </c>
      <c r="D221" s="13">
        <f t="shared" si="607"/>
        <v>0</v>
      </c>
      <c r="E221" s="13">
        <f t="shared" ref="E221:I221" si="629">SUM(E47,E105,E163)</f>
        <v>0</v>
      </c>
      <c r="F221" s="13">
        <f t="shared" si="629"/>
        <v>0</v>
      </c>
      <c r="G221" s="13">
        <f t="shared" si="629"/>
        <v>0</v>
      </c>
      <c r="H221" s="13">
        <f t="shared" si="629"/>
        <v>0</v>
      </c>
      <c r="I221" s="13">
        <f t="shared" si="629"/>
        <v>0</v>
      </c>
      <c r="J221" s="13">
        <f t="shared" ref="J221:N221" si="630">SUM(J47,J105,J163)</f>
        <v>0</v>
      </c>
      <c r="K221" s="13">
        <f t="shared" si="630"/>
        <v>0</v>
      </c>
      <c r="L221" s="13">
        <f t="shared" si="630"/>
        <v>0</v>
      </c>
      <c r="M221" s="13">
        <f t="shared" si="630"/>
        <v>0</v>
      </c>
      <c r="N221" s="13">
        <f t="shared" si="630"/>
        <v>0</v>
      </c>
      <c r="O221" s="73"/>
      <c r="P221" s="45">
        <f t="shared" si="539"/>
        <v>0</v>
      </c>
      <c r="Q221" s="13">
        <f t="shared" si="539"/>
        <v>0</v>
      </c>
      <c r="R221" s="27">
        <f t="shared" si="539"/>
        <v>0</v>
      </c>
      <c r="S221" s="27">
        <f t="shared" ref="S221:W221" si="631">SUM(S47,S105,S163)</f>
        <v>0</v>
      </c>
      <c r="T221" s="27">
        <f t="shared" si="631"/>
        <v>0</v>
      </c>
      <c r="U221" s="27">
        <f t="shared" si="631"/>
        <v>0</v>
      </c>
      <c r="V221" s="27">
        <f t="shared" si="631"/>
        <v>0</v>
      </c>
      <c r="W221" s="27">
        <f t="shared" si="631"/>
        <v>0</v>
      </c>
      <c r="X221" s="27">
        <f t="shared" ref="X221:AB221" si="632">SUM(X47,X105,X163)</f>
        <v>0</v>
      </c>
      <c r="Y221" s="27">
        <f t="shared" si="632"/>
        <v>0</v>
      </c>
      <c r="Z221" s="27">
        <f t="shared" si="632"/>
        <v>0</v>
      </c>
      <c r="AA221" s="27">
        <f t="shared" si="632"/>
        <v>0</v>
      </c>
      <c r="AB221" s="27">
        <f t="shared" si="632"/>
        <v>0</v>
      </c>
    </row>
    <row r="222" spans="1:28" x14ac:dyDescent="0.25">
      <c r="A222" s="6" t="s">
        <v>18</v>
      </c>
      <c r="B222" s="38">
        <f t="shared" si="612"/>
        <v>26963555</v>
      </c>
      <c r="C222" s="5">
        <f t="shared" si="607"/>
        <v>134666</v>
      </c>
      <c r="D222" s="5">
        <f t="shared" si="607"/>
        <v>27098221</v>
      </c>
      <c r="E222" s="5">
        <f t="shared" ref="E222:I222" si="633">SUM(E48,E106,E164)</f>
        <v>0</v>
      </c>
      <c r="F222" s="5">
        <f t="shared" si="633"/>
        <v>0</v>
      </c>
      <c r="G222" s="5">
        <f t="shared" si="633"/>
        <v>26963555</v>
      </c>
      <c r="H222" s="5">
        <f t="shared" si="633"/>
        <v>134666</v>
      </c>
      <c r="I222" s="5">
        <f t="shared" si="633"/>
        <v>27098221</v>
      </c>
      <c r="J222" s="5">
        <f t="shared" ref="J222:N222" si="634">SUM(J48,J106,J164)</f>
        <v>0</v>
      </c>
      <c r="K222" s="5">
        <f t="shared" si="634"/>
        <v>0</v>
      </c>
      <c r="L222" s="5">
        <f t="shared" si="634"/>
        <v>26963555</v>
      </c>
      <c r="M222" s="5">
        <f t="shared" si="634"/>
        <v>134666</v>
      </c>
      <c r="N222" s="5">
        <f t="shared" si="634"/>
        <v>27098221</v>
      </c>
      <c r="O222" s="74" t="s">
        <v>21</v>
      </c>
      <c r="P222" s="67">
        <f>SUM(P48,P106,P164)</f>
        <v>24553311</v>
      </c>
      <c r="Q222" s="5">
        <f t="shared" si="539"/>
        <v>4057251</v>
      </c>
      <c r="R222" s="55">
        <f t="shared" si="539"/>
        <v>28610562</v>
      </c>
      <c r="S222" s="55">
        <f t="shared" ref="S222:W222" si="635">SUM(S48,S106,S164)</f>
        <v>0</v>
      </c>
      <c r="T222" s="55">
        <f t="shared" si="635"/>
        <v>0</v>
      </c>
      <c r="U222" s="55">
        <f t="shared" si="635"/>
        <v>24553311</v>
      </c>
      <c r="V222" s="55">
        <f t="shared" si="635"/>
        <v>3726221</v>
      </c>
      <c r="W222" s="55">
        <f t="shared" si="635"/>
        <v>28279532</v>
      </c>
      <c r="X222" s="55">
        <f t="shared" ref="X222:AB222" si="636">SUM(X48,X106,X164)</f>
        <v>0</v>
      </c>
      <c r="Y222" s="55">
        <f t="shared" si="636"/>
        <v>0</v>
      </c>
      <c r="Z222" s="55">
        <f t="shared" si="636"/>
        <v>24553311</v>
      </c>
      <c r="AA222" s="55">
        <f t="shared" si="636"/>
        <v>3726221</v>
      </c>
      <c r="AB222" s="55">
        <f t="shared" si="636"/>
        <v>28279532</v>
      </c>
    </row>
    <row r="223" spans="1:28" x14ac:dyDescent="0.25">
      <c r="A223" s="39" t="s">
        <v>19</v>
      </c>
      <c r="B223" s="3">
        <f t="shared" si="612"/>
        <v>3408120</v>
      </c>
      <c r="C223" s="3">
        <f t="shared" si="607"/>
        <v>0</v>
      </c>
      <c r="D223" s="3">
        <f t="shared" si="607"/>
        <v>3408120</v>
      </c>
      <c r="E223" s="3">
        <f t="shared" ref="E223:I223" si="637">SUM(E49,E107,E165)</f>
        <v>0</v>
      </c>
      <c r="F223" s="3">
        <f t="shared" si="637"/>
        <v>0</v>
      </c>
      <c r="G223" s="3">
        <f t="shared" si="637"/>
        <v>3408120</v>
      </c>
      <c r="H223" s="3">
        <f t="shared" si="637"/>
        <v>0</v>
      </c>
      <c r="I223" s="3">
        <f t="shared" si="637"/>
        <v>3408120</v>
      </c>
      <c r="J223" s="3">
        <f t="shared" ref="J223:N223" si="638">SUM(J49,J107,J165)</f>
        <v>0</v>
      </c>
      <c r="K223" s="3">
        <f t="shared" si="638"/>
        <v>0</v>
      </c>
      <c r="L223" s="3">
        <f t="shared" si="638"/>
        <v>3408120</v>
      </c>
      <c r="M223" s="3">
        <f t="shared" si="638"/>
        <v>0</v>
      </c>
      <c r="N223" s="3">
        <f t="shared" si="638"/>
        <v>3408120</v>
      </c>
      <c r="O223" s="75" t="s">
        <v>22</v>
      </c>
      <c r="P223" s="8">
        <f t="shared" si="539"/>
        <v>1895779</v>
      </c>
      <c r="Q223" s="3">
        <f t="shared" si="539"/>
        <v>0</v>
      </c>
      <c r="R223" s="12">
        <f t="shared" si="539"/>
        <v>1895779</v>
      </c>
      <c r="S223" s="12">
        <f t="shared" ref="S223:W223" si="639">SUM(S49,S107,S165)</f>
        <v>0</v>
      </c>
      <c r="T223" s="12">
        <f t="shared" si="639"/>
        <v>0</v>
      </c>
      <c r="U223" s="12">
        <f t="shared" si="639"/>
        <v>1895779</v>
      </c>
      <c r="V223" s="12">
        <f t="shared" si="639"/>
        <v>0</v>
      </c>
      <c r="W223" s="12">
        <f t="shared" si="639"/>
        <v>1895779</v>
      </c>
      <c r="X223" s="12">
        <f t="shared" ref="X223:AB223" si="640">SUM(X49,X107,X165)</f>
        <v>0</v>
      </c>
      <c r="Y223" s="12">
        <f t="shared" si="640"/>
        <v>0</v>
      </c>
      <c r="Z223" s="12">
        <f t="shared" si="640"/>
        <v>1895779</v>
      </c>
      <c r="AA223" s="12">
        <f t="shared" si="640"/>
        <v>0</v>
      </c>
      <c r="AB223" s="12">
        <f t="shared" si="640"/>
        <v>1895779</v>
      </c>
    </row>
    <row r="224" spans="1:28" x14ac:dyDescent="0.25">
      <c r="A224" s="22" t="s">
        <v>63</v>
      </c>
      <c r="B224" s="13">
        <f t="shared" si="612"/>
        <v>1908120</v>
      </c>
      <c r="C224" s="13">
        <f t="shared" si="607"/>
        <v>0</v>
      </c>
      <c r="D224" s="13">
        <f t="shared" si="607"/>
        <v>1908120</v>
      </c>
      <c r="E224" s="13">
        <f t="shared" ref="E224:I224" si="641">SUM(E50,E108,E166)</f>
        <v>0</v>
      </c>
      <c r="F224" s="13">
        <f t="shared" si="641"/>
        <v>0</v>
      </c>
      <c r="G224" s="13">
        <f t="shared" si="641"/>
        <v>1908120</v>
      </c>
      <c r="H224" s="13">
        <f t="shared" si="641"/>
        <v>0</v>
      </c>
      <c r="I224" s="13">
        <f t="shared" si="641"/>
        <v>1908120</v>
      </c>
      <c r="J224" s="13">
        <f t="shared" ref="J224:N224" si="642">SUM(J50,J108,J166)</f>
        <v>0</v>
      </c>
      <c r="K224" s="13">
        <f t="shared" si="642"/>
        <v>0</v>
      </c>
      <c r="L224" s="13">
        <f t="shared" si="642"/>
        <v>1908120</v>
      </c>
      <c r="M224" s="13">
        <f t="shared" si="642"/>
        <v>0</v>
      </c>
      <c r="N224" s="13">
        <f t="shared" si="642"/>
        <v>1908120</v>
      </c>
      <c r="O224" s="48" t="s">
        <v>64</v>
      </c>
      <c r="P224" s="62">
        <f t="shared" si="539"/>
        <v>319034</v>
      </c>
      <c r="Q224" s="2">
        <f t="shared" si="539"/>
        <v>0</v>
      </c>
      <c r="R224" s="78">
        <f>SUM(R50,R108,R166)</f>
        <v>319034</v>
      </c>
      <c r="S224" s="78">
        <f t="shared" ref="S224:W224" si="643">SUM(S50,S108,S166)</f>
        <v>0</v>
      </c>
      <c r="T224" s="78">
        <f t="shared" si="643"/>
        <v>0</v>
      </c>
      <c r="U224" s="78">
        <f t="shared" si="643"/>
        <v>319034</v>
      </c>
      <c r="V224" s="78">
        <f t="shared" si="643"/>
        <v>0</v>
      </c>
      <c r="W224" s="78">
        <f t="shared" si="643"/>
        <v>319034</v>
      </c>
      <c r="X224" s="78">
        <f t="shared" ref="X224:AB224" si="644">SUM(X50,X108,X166)</f>
        <v>0</v>
      </c>
      <c r="Y224" s="78">
        <f t="shared" si="644"/>
        <v>0</v>
      </c>
      <c r="Z224" s="78">
        <f t="shared" si="644"/>
        <v>319034</v>
      </c>
      <c r="AA224" s="78">
        <f t="shared" si="644"/>
        <v>0</v>
      </c>
      <c r="AB224" s="78">
        <f t="shared" si="644"/>
        <v>319034</v>
      </c>
    </row>
    <row r="225" spans="1:28" x14ac:dyDescent="0.25">
      <c r="A225" s="49" t="s">
        <v>73</v>
      </c>
      <c r="B225" s="30">
        <f t="shared" si="612"/>
        <v>0</v>
      </c>
      <c r="C225" s="30">
        <f t="shared" si="607"/>
        <v>0</v>
      </c>
      <c r="D225" s="30">
        <f t="shared" si="607"/>
        <v>0</v>
      </c>
      <c r="E225" s="30">
        <f t="shared" ref="E225:I225" si="645">SUM(E51,E109,E167)</f>
        <v>0</v>
      </c>
      <c r="F225" s="30">
        <f t="shared" si="645"/>
        <v>0</v>
      </c>
      <c r="G225" s="30">
        <f t="shared" si="645"/>
        <v>0</v>
      </c>
      <c r="H225" s="30">
        <f t="shared" si="645"/>
        <v>0</v>
      </c>
      <c r="I225" s="30">
        <f t="shared" si="645"/>
        <v>0</v>
      </c>
      <c r="J225" s="30">
        <f t="shared" ref="J225:N225" si="646">SUM(J51,J109,J167)</f>
        <v>0</v>
      </c>
      <c r="K225" s="30">
        <f t="shared" si="646"/>
        <v>0</v>
      </c>
      <c r="L225" s="30">
        <f t="shared" si="646"/>
        <v>0</v>
      </c>
      <c r="M225" s="30">
        <f t="shared" si="646"/>
        <v>0</v>
      </c>
      <c r="N225" s="30">
        <f t="shared" si="646"/>
        <v>0</v>
      </c>
      <c r="O225" s="81" t="s">
        <v>76</v>
      </c>
      <c r="P225" s="63">
        <f t="shared" si="539"/>
        <v>69798</v>
      </c>
      <c r="Q225" s="30">
        <f t="shared" si="539"/>
        <v>0</v>
      </c>
      <c r="R225" s="52">
        <f t="shared" si="539"/>
        <v>69798</v>
      </c>
      <c r="S225" s="52">
        <f t="shared" ref="S225:W225" si="647">SUM(S51,S109,S167)</f>
        <v>0</v>
      </c>
      <c r="T225" s="52">
        <f t="shared" si="647"/>
        <v>0</v>
      </c>
      <c r="U225" s="52">
        <f t="shared" si="647"/>
        <v>69798</v>
      </c>
      <c r="V225" s="52">
        <f t="shared" si="647"/>
        <v>0</v>
      </c>
      <c r="W225" s="52">
        <f t="shared" si="647"/>
        <v>69798</v>
      </c>
      <c r="X225" s="52">
        <f t="shared" ref="X225:AB225" si="648">SUM(X51,X109,X167)</f>
        <v>0</v>
      </c>
      <c r="Y225" s="52">
        <f t="shared" si="648"/>
        <v>0</v>
      </c>
      <c r="Z225" s="52">
        <f t="shared" si="648"/>
        <v>69798</v>
      </c>
      <c r="AA225" s="52">
        <f t="shared" si="648"/>
        <v>0</v>
      </c>
      <c r="AB225" s="52">
        <f t="shared" si="648"/>
        <v>69798</v>
      </c>
    </row>
    <row r="226" spans="1:28" x14ac:dyDescent="0.25">
      <c r="A226" s="49" t="s">
        <v>74</v>
      </c>
      <c r="B226" s="30">
        <f t="shared" si="612"/>
        <v>0</v>
      </c>
      <c r="C226" s="30">
        <f t="shared" si="607"/>
        <v>0</v>
      </c>
      <c r="D226" s="30">
        <f t="shared" si="607"/>
        <v>0</v>
      </c>
      <c r="E226" s="30">
        <f t="shared" ref="E226:I226" si="649">SUM(E52,E110,E168)</f>
        <v>0</v>
      </c>
      <c r="F226" s="30">
        <f t="shared" si="649"/>
        <v>0</v>
      </c>
      <c r="G226" s="30">
        <f t="shared" si="649"/>
        <v>0</v>
      </c>
      <c r="H226" s="30">
        <f t="shared" si="649"/>
        <v>0</v>
      </c>
      <c r="I226" s="30">
        <f t="shared" si="649"/>
        <v>0</v>
      </c>
      <c r="J226" s="30">
        <f t="shared" ref="J226:N226" si="650">SUM(J52,J110,J168)</f>
        <v>0</v>
      </c>
      <c r="K226" s="30">
        <f t="shared" si="650"/>
        <v>0</v>
      </c>
      <c r="L226" s="30">
        <f t="shared" si="650"/>
        <v>0</v>
      </c>
      <c r="M226" s="30">
        <f t="shared" si="650"/>
        <v>0</v>
      </c>
      <c r="N226" s="30">
        <f t="shared" si="650"/>
        <v>0</v>
      </c>
      <c r="O226" s="81" t="s">
        <v>77</v>
      </c>
      <c r="P226" s="63">
        <f t="shared" si="539"/>
        <v>163093</v>
      </c>
      <c r="Q226" s="30">
        <f t="shared" si="539"/>
        <v>0</v>
      </c>
      <c r="R226" s="52">
        <f t="shared" si="539"/>
        <v>163093</v>
      </c>
      <c r="S226" s="52">
        <f t="shared" ref="S226:W226" si="651">SUM(S52,S110,S168)</f>
        <v>0</v>
      </c>
      <c r="T226" s="52">
        <f t="shared" si="651"/>
        <v>0</v>
      </c>
      <c r="U226" s="52">
        <f t="shared" si="651"/>
        <v>163093</v>
      </c>
      <c r="V226" s="52">
        <f t="shared" si="651"/>
        <v>0</v>
      </c>
      <c r="W226" s="52">
        <f t="shared" si="651"/>
        <v>163093</v>
      </c>
      <c r="X226" s="52">
        <f t="shared" ref="X226:AB226" si="652">SUM(X52,X110,X168)</f>
        <v>0</v>
      </c>
      <c r="Y226" s="52">
        <f t="shared" si="652"/>
        <v>0</v>
      </c>
      <c r="Z226" s="52">
        <f t="shared" si="652"/>
        <v>163093</v>
      </c>
      <c r="AA226" s="52">
        <f t="shared" si="652"/>
        <v>0</v>
      </c>
      <c r="AB226" s="52">
        <f t="shared" si="652"/>
        <v>163093</v>
      </c>
    </row>
    <row r="227" spans="1:28" x14ac:dyDescent="0.25">
      <c r="A227" s="49" t="s">
        <v>75</v>
      </c>
      <c r="B227" s="30">
        <f t="shared" si="612"/>
        <v>0</v>
      </c>
      <c r="C227" s="30">
        <f t="shared" si="607"/>
        <v>0</v>
      </c>
      <c r="D227" s="30">
        <f t="shared" si="607"/>
        <v>0</v>
      </c>
      <c r="E227" s="30">
        <f t="shared" ref="E227:I227" si="653">SUM(E53,E111,E169)</f>
        <v>0</v>
      </c>
      <c r="F227" s="30">
        <f t="shared" si="653"/>
        <v>0</v>
      </c>
      <c r="G227" s="30">
        <f t="shared" si="653"/>
        <v>0</v>
      </c>
      <c r="H227" s="30">
        <f t="shared" si="653"/>
        <v>0</v>
      </c>
      <c r="I227" s="30">
        <f t="shared" si="653"/>
        <v>0</v>
      </c>
      <c r="J227" s="30">
        <f t="shared" ref="J227:N227" si="654">SUM(J53,J111,J169)</f>
        <v>0</v>
      </c>
      <c r="K227" s="30">
        <f t="shared" si="654"/>
        <v>0</v>
      </c>
      <c r="L227" s="30">
        <f t="shared" si="654"/>
        <v>0</v>
      </c>
      <c r="M227" s="30">
        <f t="shared" si="654"/>
        <v>0</v>
      </c>
      <c r="N227" s="30">
        <f t="shared" si="654"/>
        <v>0</v>
      </c>
      <c r="O227" s="81" t="s">
        <v>78</v>
      </c>
      <c r="P227" s="63">
        <f>SUM(P53,P111,P169)</f>
        <v>86143</v>
      </c>
      <c r="Q227" s="30">
        <f t="shared" si="539"/>
        <v>0</v>
      </c>
      <c r="R227" s="52">
        <f t="shared" si="539"/>
        <v>86143</v>
      </c>
      <c r="S227" s="52">
        <f t="shared" ref="S227:W227" si="655">SUM(S53,S111,S169)</f>
        <v>0</v>
      </c>
      <c r="T227" s="52">
        <f t="shared" si="655"/>
        <v>0</v>
      </c>
      <c r="U227" s="52">
        <f t="shared" si="655"/>
        <v>86143</v>
      </c>
      <c r="V227" s="52">
        <f t="shared" si="655"/>
        <v>0</v>
      </c>
      <c r="W227" s="52">
        <f t="shared" si="655"/>
        <v>86143</v>
      </c>
      <c r="X227" s="52">
        <f t="shared" ref="X227:AB227" si="656">SUM(X53,X111,X169)</f>
        <v>0</v>
      </c>
      <c r="Y227" s="52">
        <f t="shared" si="656"/>
        <v>0</v>
      </c>
      <c r="Z227" s="52">
        <f t="shared" si="656"/>
        <v>86143</v>
      </c>
      <c r="AA227" s="52">
        <f t="shared" si="656"/>
        <v>0</v>
      </c>
      <c r="AB227" s="52">
        <f t="shared" si="656"/>
        <v>86143</v>
      </c>
    </row>
    <row r="228" spans="1:28" x14ac:dyDescent="0.25">
      <c r="A228" s="49" t="s">
        <v>104</v>
      </c>
      <c r="B228" s="30">
        <f t="shared" si="612"/>
        <v>1908120</v>
      </c>
      <c r="C228" s="30">
        <f t="shared" si="607"/>
        <v>0</v>
      </c>
      <c r="D228" s="30">
        <f t="shared" si="607"/>
        <v>1908120</v>
      </c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49" t="s">
        <v>104</v>
      </c>
      <c r="P228" s="63"/>
      <c r="Q228" s="30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 ht="12.75" customHeight="1" x14ac:dyDescent="0.25">
      <c r="A229" s="22" t="s">
        <v>67</v>
      </c>
      <c r="B229" s="13">
        <f t="shared" si="612"/>
        <v>1500000</v>
      </c>
      <c r="C229" s="13">
        <f t="shared" si="607"/>
        <v>0</v>
      </c>
      <c r="D229" s="13">
        <f t="shared" si="607"/>
        <v>1500000</v>
      </c>
      <c r="E229" s="13">
        <f t="shared" ref="E229:I229" si="657">SUM(E55,E113,E171)</f>
        <v>0</v>
      </c>
      <c r="F229" s="13">
        <f t="shared" si="657"/>
        <v>0</v>
      </c>
      <c r="G229" s="13">
        <f t="shared" si="657"/>
        <v>1500000</v>
      </c>
      <c r="H229" s="13">
        <f t="shared" si="657"/>
        <v>0</v>
      </c>
      <c r="I229" s="13">
        <f t="shared" si="657"/>
        <v>1500000</v>
      </c>
      <c r="J229" s="13">
        <f t="shared" ref="J229:N229" si="658">SUM(J55,J113,J171)</f>
        <v>0</v>
      </c>
      <c r="K229" s="13">
        <f t="shared" si="658"/>
        <v>0</v>
      </c>
      <c r="L229" s="13">
        <f t="shared" si="658"/>
        <v>1500000</v>
      </c>
      <c r="M229" s="13">
        <f t="shared" si="658"/>
        <v>0</v>
      </c>
      <c r="N229" s="13">
        <f t="shared" si="658"/>
        <v>1500000</v>
      </c>
      <c r="O229" s="48" t="s">
        <v>68</v>
      </c>
      <c r="P229" s="62">
        <f t="shared" ref="P229:R230" si="659">SUM(P55,P113,P171)</f>
        <v>1500000</v>
      </c>
      <c r="Q229" s="2">
        <f t="shared" si="659"/>
        <v>0</v>
      </c>
      <c r="R229" s="78">
        <f t="shared" si="659"/>
        <v>1500000</v>
      </c>
      <c r="S229" s="78">
        <f t="shared" ref="S229:W229" si="660">SUM(S55,S113,S171)</f>
        <v>0</v>
      </c>
      <c r="T229" s="78">
        <f t="shared" si="660"/>
        <v>0</v>
      </c>
      <c r="U229" s="78">
        <f t="shared" si="660"/>
        <v>1500000</v>
      </c>
      <c r="V229" s="78">
        <f t="shared" si="660"/>
        <v>0</v>
      </c>
      <c r="W229" s="78">
        <f t="shared" si="660"/>
        <v>1500000</v>
      </c>
      <c r="X229" s="78">
        <f t="shared" ref="X229:AB229" si="661">SUM(X55,X113,X171)</f>
        <v>0</v>
      </c>
      <c r="Y229" s="78">
        <f t="shared" si="661"/>
        <v>0</v>
      </c>
      <c r="Z229" s="78">
        <f t="shared" si="661"/>
        <v>1500000</v>
      </c>
      <c r="AA229" s="78">
        <f t="shared" si="661"/>
        <v>0</v>
      </c>
      <c r="AB229" s="78">
        <f t="shared" si="661"/>
        <v>1500000</v>
      </c>
    </row>
    <row r="230" spans="1:28" ht="26.4" x14ac:dyDescent="0.25">
      <c r="A230" s="22" t="s">
        <v>61</v>
      </c>
      <c r="B230" s="13">
        <f t="shared" si="612"/>
        <v>0</v>
      </c>
      <c r="C230" s="13">
        <f t="shared" si="607"/>
        <v>0</v>
      </c>
      <c r="D230" s="13">
        <f t="shared" si="607"/>
        <v>0</v>
      </c>
      <c r="E230" s="13">
        <f t="shared" ref="E230:I231" si="662">SUM(E56,E114,E172)</f>
        <v>0</v>
      </c>
      <c r="F230" s="13">
        <f t="shared" si="662"/>
        <v>0</v>
      </c>
      <c r="G230" s="13">
        <f t="shared" si="662"/>
        <v>0</v>
      </c>
      <c r="H230" s="13">
        <f t="shared" si="662"/>
        <v>0</v>
      </c>
      <c r="I230" s="13">
        <f t="shared" si="662"/>
        <v>0</v>
      </c>
      <c r="J230" s="13">
        <f t="shared" ref="J230:N230" si="663">SUM(J56,J114,J172)</f>
        <v>0</v>
      </c>
      <c r="K230" s="13">
        <f t="shared" si="663"/>
        <v>0</v>
      </c>
      <c r="L230" s="13">
        <f t="shared" si="663"/>
        <v>0</v>
      </c>
      <c r="M230" s="13">
        <f t="shared" si="663"/>
        <v>0</v>
      </c>
      <c r="N230" s="13">
        <f t="shared" si="663"/>
        <v>0</v>
      </c>
      <c r="O230" s="76" t="s">
        <v>66</v>
      </c>
      <c r="P230" s="62">
        <f t="shared" si="659"/>
        <v>76745</v>
      </c>
      <c r="Q230" s="2">
        <f t="shared" si="659"/>
        <v>0</v>
      </c>
      <c r="R230" s="78">
        <f t="shared" si="659"/>
        <v>76745</v>
      </c>
      <c r="S230" s="78">
        <f t="shared" ref="S230:W230" si="664">SUM(S56,S114,S172)</f>
        <v>0</v>
      </c>
      <c r="T230" s="78">
        <f t="shared" si="664"/>
        <v>0</v>
      </c>
      <c r="U230" s="78">
        <f t="shared" si="664"/>
        <v>76745</v>
      </c>
      <c r="V230" s="78">
        <f t="shared" si="664"/>
        <v>0</v>
      </c>
      <c r="W230" s="78">
        <f t="shared" si="664"/>
        <v>76745</v>
      </c>
      <c r="X230" s="78">
        <f t="shared" ref="X230:AB230" si="665">SUM(X56,X114,X172)</f>
        <v>0</v>
      </c>
      <c r="Y230" s="78">
        <f t="shared" si="665"/>
        <v>0</v>
      </c>
      <c r="Z230" s="78">
        <f t="shared" si="665"/>
        <v>76745</v>
      </c>
      <c r="AA230" s="78">
        <f t="shared" si="665"/>
        <v>0</v>
      </c>
      <c r="AB230" s="78">
        <f t="shared" si="665"/>
        <v>76745</v>
      </c>
    </row>
    <row r="231" spans="1:28" x14ac:dyDescent="0.25">
      <c r="A231" s="22" t="s">
        <v>87</v>
      </c>
      <c r="B231" s="13">
        <f t="shared" si="612"/>
        <v>0</v>
      </c>
      <c r="C231" s="13">
        <f t="shared" si="607"/>
        <v>0</v>
      </c>
      <c r="D231" s="13">
        <f t="shared" si="607"/>
        <v>0</v>
      </c>
      <c r="E231" s="13">
        <f t="shared" si="662"/>
        <v>0</v>
      </c>
      <c r="F231" s="13">
        <f t="shared" si="662"/>
        <v>0</v>
      </c>
      <c r="G231" s="13">
        <f t="shared" si="662"/>
        <v>0</v>
      </c>
      <c r="H231" s="13">
        <f t="shared" si="662"/>
        <v>0</v>
      </c>
      <c r="I231" s="13">
        <f t="shared" si="662"/>
        <v>0</v>
      </c>
      <c r="J231" s="13">
        <f t="shared" ref="J231:N231" si="666">SUM(J57,J115,J173)</f>
        <v>0</v>
      </c>
      <c r="K231" s="13">
        <f t="shared" si="666"/>
        <v>0</v>
      </c>
      <c r="L231" s="13">
        <f t="shared" si="666"/>
        <v>0</v>
      </c>
      <c r="M231" s="13">
        <f t="shared" si="666"/>
        <v>0</v>
      </c>
      <c r="N231" s="13">
        <f t="shared" si="666"/>
        <v>0</v>
      </c>
      <c r="O231" s="76"/>
      <c r="P231" s="62"/>
      <c r="Q231" s="2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</row>
    <row r="232" spans="1:28" x14ac:dyDescent="0.25">
      <c r="A232" s="11" t="s">
        <v>20</v>
      </c>
      <c r="B232" s="5">
        <f t="shared" ref="B232" si="667">SUM(B58,B116,B174)</f>
        <v>30371675</v>
      </c>
      <c r="C232" s="5">
        <f t="shared" ref="C232" si="668">SUM(C58,C116,C174)</f>
        <v>134666</v>
      </c>
      <c r="D232" s="5">
        <f>SUM(D58,D116,D174)</f>
        <v>30506341</v>
      </c>
      <c r="E232" s="5">
        <f t="shared" ref="E232:I232" si="669">SUM(E58,E116,E174)</f>
        <v>0</v>
      </c>
      <c r="F232" s="5">
        <f t="shared" si="669"/>
        <v>0</v>
      </c>
      <c r="G232" s="5">
        <f t="shared" si="669"/>
        <v>30371675</v>
      </c>
      <c r="H232" s="5">
        <f t="shared" si="669"/>
        <v>134666</v>
      </c>
      <c r="I232" s="5">
        <f t="shared" si="669"/>
        <v>30506341</v>
      </c>
      <c r="J232" s="5">
        <f t="shared" ref="J232:N232" si="670">SUM(J58,J116,J174)</f>
        <v>0</v>
      </c>
      <c r="K232" s="5">
        <f t="shared" si="670"/>
        <v>0</v>
      </c>
      <c r="L232" s="5">
        <f t="shared" si="670"/>
        <v>30371675</v>
      </c>
      <c r="M232" s="5">
        <f t="shared" si="670"/>
        <v>134666</v>
      </c>
      <c r="N232" s="5">
        <f t="shared" si="670"/>
        <v>30506341</v>
      </c>
      <c r="O232" s="74" t="s">
        <v>23</v>
      </c>
      <c r="P232" s="67">
        <f>SUM(P58,P116,P174)</f>
        <v>26449090</v>
      </c>
      <c r="Q232" s="5">
        <f t="shared" ref="Q232" si="671">SUM(Q58,Q116,Q174)</f>
        <v>4057251</v>
      </c>
      <c r="R232" s="55">
        <f>SUM(R58,R116,R174)</f>
        <v>30506341</v>
      </c>
      <c r="S232" s="55">
        <f t="shared" ref="S232:W232" si="672">SUM(S58,S116,S174)</f>
        <v>0</v>
      </c>
      <c r="T232" s="55">
        <f t="shared" si="672"/>
        <v>0</v>
      </c>
      <c r="U232" s="55">
        <f t="shared" si="672"/>
        <v>26449090</v>
      </c>
      <c r="V232" s="55">
        <f t="shared" si="672"/>
        <v>3726221</v>
      </c>
      <c r="W232" s="55">
        <f t="shared" si="672"/>
        <v>30175311</v>
      </c>
      <c r="X232" s="55">
        <f t="shared" ref="X232:AB232" si="673">SUM(X58,X116,X174)</f>
        <v>0</v>
      </c>
      <c r="Y232" s="55">
        <f t="shared" si="673"/>
        <v>0</v>
      </c>
      <c r="Z232" s="55">
        <f t="shared" si="673"/>
        <v>26449090</v>
      </c>
      <c r="AA232" s="55">
        <f t="shared" si="673"/>
        <v>3726221</v>
      </c>
      <c r="AB232" s="55">
        <f t="shared" si="673"/>
        <v>30175311</v>
      </c>
    </row>
    <row r="233" spans="1:28" x14ac:dyDescent="0.25">
      <c r="R233" s="92">
        <f>SUM(P232:Q232)</f>
        <v>30506341</v>
      </c>
    </row>
    <row r="234" spans="1:28" x14ac:dyDescent="0.25">
      <c r="R234" s="92">
        <f>SUM(D232-R232)</f>
        <v>0</v>
      </c>
    </row>
  </sheetData>
  <mergeCells count="156">
    <mergeCell ref="A2:W2"/>
    <mergeCell ref="A60:W60"/>
    <mergeCell ref="A118:W118"/>
    <mergeCell ref="E62:F62"/>
    <mergeCell ref="I63:I64"/>
    <mergeCell ref="E63:E64"/>
    <mergeCell ref="F63:F64"/>
    <mergeCell ref="G63:G64"/>
    <mergeCell ref="H63:H64"/>
    <mergeCell ref="S4:T4"/>
    <mergeCell ref="U4:W4"/>
    <mergeCell ref="S5:S6"/>
    <mergeCell ref="T5:T6"/>
    <mergeCell ref="U5:U6"/>
    <mergeCell ref="V5:V6"/>
    <mergeCell ref="W5:W6"/>
    <mergeCell ref="Q63:Q64"/>
    <mergeCell ref="J63:J64"/>
    <mergeCell ref="D5:D6"/>
    <mergeCell ref="Q5:Q6"/>
    <mergeCell ref="R5:R6"/>
    <mergeCell ref="B5:B6"/>
    <mergeCell ref="C5:C6"/>
    <mergeCell ref="A62:A64"/>
    <mergeCell ref="W121:W122"/>
    <mergeCell ref="B121:B122"/>
    <mergeCell ref="D121:D122"/>
    <mergeCell ref="Q121:Q122"/>
    <mergeCell ref="G121:G122"/>
    <mergeCell ref="H121:H122"/>
    <mergeCell ref="P121:P122"/>
    <mergeCell ref="B120:D120"/>
    <mergeCell ref="O120:O122"/>
    <mergeCell ref="P120:R120"/>
    <mergeCell ref="E120:F120"/>
    <mergeCell ref="G120:I120"/>
    <mergeCell ref="J120:K120"/>
    <mergeCell ref="J121:J122"/>
    <mergeCell ref="K121:K122"/>
    <mergeCell ref="L120:N120"/>
    <mergeCell ref="L121:L122"/>
    <mergeCell ref="M121:M122"/>
    <mergeCell ref="N121:N122"/>
    <mergeCell ref="R121:R122"/>
    <mergeCell ref="S179:S180"/>
    <mergeCell ref="T179:T180"/>
    <mergeCell ref="U179:U180"/>
    <mergeCell ref="V179:V180"/>
    <mergeCell ref="W179:W180"/>
    <mergeCell ref="S62:T62"/>
    <mergeCell ref="U62:W62"/>
    <mergeCell ref="S63:S64"/>
    <mergeCell ref="T63:T64"/>
    <mergeCell ref="U63:U64"/>
    <mergeCell ref="V63:V64"/>
    <mergeCell ref="W63:W64"/>
    <mergeCell ref="A176:W176"/>
    <mergeCell ref="S178:T178"/>
    <mergeCell ref="U178:W178"/>
    <mergeCell ref="E178:F178"/>
    <mergeCell ref="G178:I178"/>
    <mergeCell ref="I121:I122"/>
    <mergeCell ref="S120:T120"/>
    <mergeCell ref="U120:W120"/>
    <mergeCell ref="S121:S122"/>
    <mergeCell ref="T121:T122"/>
    <mergeCell ref="U121:U122"/>
    <mergeCell ref="V121:V122"/>
    <mergeCell ref="P178:R178"/>
    <mergeCell ref="B179:B180"/>
    <mergeCell ref="D179:D180"/>
    <mergeCell ref="P179:P180"/>
    <mergeCell ref="R179:R180"/>
    <mergeCell ref="C179:C180"/>
    <mergeCell ref="Q179:Q180"/>
    <mergeCell ref="E179:E180"/>
    <mergeCell ref="F179:F180"/>
    <mergeCell ref="G179:G180"/>
    <mergeCell ref="H179:H180"/>
    <mergeCell ref="I179:I180"/>
    <mergeCell ref="J178:K178"/>
    <mergeCell ref="J179:J180"/>
    <mergeCell ref="K179:K180"/>
    <mergeCell ref="L179:L180"/>
    <mergeCell ref="M179:M180"/>
    <mergeCell ref="B62:D62"/>
    <mergeCell ref="N179:N180"/>
    <mergeCell ref="L178:N178"/>
    <mergeCell ref="A178:A180"/>
    <mergeCell ref="B178:D178"/>
    <mergeCell ref="O178:O180"/>
    <mergeCell ref="C63:C64"/>
    <mergeCell ref="C121:C122"/>
    <mergeCell ref="A120:A122"/>
    <mergeCell ref="E5:E6"/>
    <mergeCell ref="F5:F6"/>
    <mergeCell ref="O62:O64"/>
    <mergeCell ref="K63:K64"/>
    <mergeCell ref="L63:L64"/>
    <mergeCell ref="M63:M64"/>
    <mergeCell ref="N63:N64"/>
    <mergeCell ref="J62:K62"/>
    <mergeCell ref="E121:E122"/>
    <mergeCell ref="F121:F122"/>
    <mergeCell ref="P62:R62"/>
    <mergeCell ref="B63:B64"/>
    <mergeCell ref="D63:D64"/>
    <mergeCell ref="P63:P64"/>
    <mergeCell ref="R63:R64"/>
    <mergeCell ref="A4:A6"/>
    <mergeCell ref="O4:O6"/>
    <mergeCell ref="P4:R4"/>
    <mergeCell ref="P5:P6"/>
    <mergeCell ref="B4:D4"/>
    <mergeCell ref="L62:N62"/>
    <mergeCell ref="J4:K4"/>
    <mergeCell ref="J5:J6"/>
    <mergeCell ref="K5:K6"/>
    <mergeCell ref="L4:N4"/>
    <mergeCell ref="L5:L6"/>
    <mergeCell ref="M5:M6"/>
    <mergeCell ref="N5:N6"/>
    <mergeCell ref="E4:F4"/>
    <mergeCell ref="G4:I4"/>
    <mergeCell ref="G5:G6"/>
    <mergeCell ref="H5:H6"/>
    <mergeCell ref="I5:I6"/>
    <mergeCell ref="G62:I62"/>
    <mergeCell ref="X4:Y4"/>
    <mergeCell ref="Z4:AB4"/>
    <mergeCell ref="X5:X6"/>
    <mergeCell ref="Y5:Y6"/>
    <mergeCell ref="Z5:Z6"/>
    <mergeCell ref="AA5:AA6"/>
    <mergeCell ref="AB5:AB6"/>
    <mergeCell ref="X62:Y62"/>
    <mergeCell ref="Z62:AB62"/>
    <mergeCell ref="X178:Y178"/>
    <mergeCell ref="Z178:AB178"/>
    <mergeCell ref="X179:X180"/>
    <mergeCell ref="Y179:Y180"/>
    <mergeCell ref="Z179:Z180"/>
    <mergeCell ref="AA179:AA180"/>
    <mergeCell ref="AB179:AB180"/>
    <mergeCell ref="X63:X64"/>
    <mergeCell ref="Y63:Y64"/>
    <mergeCell ref="Z63:Z64"/>
    <mergeCell ref="AA63:AA64"/>
    <mergeCell ref="AB63:AB64"/>
    <mergeCell ref="X120:Y120"/>
    <mergeCell ref="Z120:AB120"/>
    <mergeCell ref="X121:X122"/>
    <mergeCell ref="Y121:Y122"/>
    <mergeCell ref="Z121:Z122"/>
    <mergeCell ref="AA121:AA122"/>
    <mergeCell ref="AB121:AB122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8" orientation="landscape" r:id="rId1"/>
  <headerFooter alignWithMargins="0">
    <oddFooter>&amp;C&amp;P</oddFooter>
  </headerFooter>
  <rowBreaks count="3" manualBreakCount="3">
    <brk id="58" max="16383" man="1"/>
    <brk id="116" max="16383" man="1"/>
    <brk id="1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belatoth</cp:lastModifiedBy>
  <cp:lastPrinted>2025-02-03T16:28:28Z</cp:lastPrinted>
  <dcterms:created xsi:type="dcterms:W3CDTF">1997-01-17T14:02:09Z</dcterms:created>
  <dcterms:modified xsi:type="dcterms:W3CDTF">2025-02-11T08:58:03Z</dcterms:modified>
</cp:coreProperties>
</file>