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\2025\Rendeletek\6 3 mellékletei\"/>
    </mc:Choice>
  </mc:AlternateContent>
  <xr:revisionPtr revIDLastSave="0" documentId="13_ncr:1_{9E27A03F-962C-46BB-9162-13E758EB4711}" xr6:coauthVersionLast="47" xr6:coauthVersionMax="47" xr10:uidLastSave="{00000000-0000-0000-0000-000000000000}"/>
  <bookViews>
    <workbookView xWindow="390" yWindow="390" windowWidth="21405" windowHeight="11295" xr2:uid="{BD5CC64A-EA3B-4D19-880E-89493CFBDFE1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Munka1!$A$1:$I$57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C9" i="1"/>
  <c r="D9" i="1"/>
  <c r="E9" i="1"/>
  <c r="F9" i="1"/>
  <c r="G9" i="1"/>
  <c r="H9" i="1"/>
  <c r="I9" i="1"/>
  <c r="E46" i="1"/>
  <c r="F46" i="1"/>
  <c r="G46" i="1"/>
  <c r="H46" i="1"/>
  <c r="I46" i="1"/>
  <c r="H43" i="1"/>
  <c r="G43" i="1"/>
  <c r="I43" i="1" s="1"/>
  <c r="I42" i="1" s="1"/>
  <c r="C42" i="1"/>
  <c r="D42" i="1"/>
  <c r="E42" i="1"/>
  <c r="F42" i="1"/>
  <c r="H42" i="1"/>
  <c r="B42" i="1"/>
  <c r="C52" i="1"/>
  <c r="E52" i="1"/>
  <c r="F52" i="1"/>
  <c r="G55" i="1"/>
  <c r="I55" i="1" s="1"/>
  <c r="H55" i="1"/>
  <c r="G42" i="1" l="1"/>
  <c r="B52" i="1" l="1"/>
  <c r="E49" i="1"/>
  <c r="F49" i="1"/>
  <c r="E39" i="1"/>
  <c r="F39" i="1"/>
  <c r="G39" i="1"/>
  <c r="E35" i="1"/>
  <c r="F35" i="1"/>
  <c r="E31" i="1"/>
  <c r="F31" i="1"/>
  <c r="E21" i="1"/>
  <c r="F21" i="1"/>
  <c r="E15" i="1"/>
  <c r="F15" i="1"/>
  <c r="G13" i="1"/>
  <c r="H13" i="1"/>
  <c r="G16" i="1"/>
  <c r="H16" i="1"/>
  <c r="H15" i="1" s="1"/>
  <c r="G17" i="1"/>
  <c r="H17" i="1"/>
  <c r="G18" i="1"/>
  <c r="H18" i="1"/>
  <c r="G19" i="1"/>
  <c r="H19" i="1"/>
  <c r="G22" i="1"/>
  <c r="H22" i="1"/>
  <c r="G23" i="1"/>
  <c r="H23" i="1"/>
  <c r="G26" i="1"/>
  <c r="H26" i="1"/>
  <c r="G27" i="1"/>
  <c r="H27" i="1"/>
  <c r="G28" i="1"/>
  <c r="H28" i="1"/>
  <c r="G29" i="1"/>
  <c r="H29" i="1"/>
  <c r="G32" i="1"/>
  <c r="H32" i="1"/>
  <c r="G33" i="1"/>
  <c r="H33" i="1"/>
  <c r="G36" i="1"/>
  <c r="H36" i="1"/>
  <c r="G37" i="1"/>
  <c r="H37" i="1"/>
  <c r="G40" i="1"/>
  <c r="H40" i="1"/>
  <c r="H39" i="1" s="1"/>
  <c r="I40" i="1"/>
  <c r="I39" i="1" s="1"/>
  <c r="G47" i="1"/>
  <c r="H47" i="1"/>
  <c r="I47" i="1" s="1"/>
  <c r="G50" i="1"/>
  <c r="H50" i="1"/>
  <c r="H49" i="1" s="1"/>
  <c r="G51" i="1"/>
  <c r="H51" i="1"/>
  <c r="G53" i="1"/>
  <c r="H53" i="1"/>
  <c r="G54" i="1"/>
  <c r="H54" i="1"/>
  <c r="H12" i="1"/>
  <c r="G12" i="1"/>
  <c r="E11" i="1"/>
  <c r="F11" i="1"/>
  <c r="G11" i="1" l="1"/>
  <c r="G35" i="1"/>
  <c r="G31" i="1"/>
  <c r="I28" i="1"/>
  <c r="I16" i="1"/>
  <c r="G52" i="1"/>
  <c r="H31" i="1"/>
  <c r="I37" i="1"/>
  <c r="I54" i="1"/>
  <c r="I36" i="1"/>
  <c r="I17" i="1"/>
  <c r="H11" i="1"/>
  <c r="I53" i="1"/>
  <c r="I52" i="1" s="1"/>
  <c r="H52" i="1"/>
  <c r="H35" i="1"/>
  <c r="H21" i="1"/>
  <c r="G15" i="1"/>
  <c r="I50" i="1"/>
  <c r="I49" i="1" s="1"/>
  <c r="I33" i="1"/>
  <c r="I26" i="1"/>
  <c r="I22" i="1"/>
  <c r="I18" i="1"/>
  <c r="I15" i="1" s="1"/>
  <c r="I13" i="1"/>
  <c r="G21" i="1"/>
  <c r="G49" i="1"/>
  <c r="I12" i="1"/>
  <c r="I32" i="1"/>
  <c r="I31" i="1" s="1"/>
  <c r="I29" i="1"/>
  <c r="I51" i="1"/>
  <c r="I27" i="1"/>
  <c r="I23" i="1"/>
  <c r="I19" i="1"/>
  <c r="E57" i="1"/>
  <c r="F57" i="1"/>
  <c r="I35" i="1" l="1"/>
  <c r="I11" i="1"/>
  <c r="I21" i="1"/>
  <c r="D53" i="1"/>
  <c r="D40" i="1"/>
  <c r="B21" i="1"/>
  <c r="C21" i="1"/>
  <c r="D54" i="1"/>
  <c r="B35" i="1"/>
  <c r="C35" i="1"/>
  <c r="D47" i="1"/>
  <c r="D46" i="1" s="1"/>
  <c r="C46" i="1"/>
  <c r="H57" i="1" s="1"/>
  <c r="B46" i="1"/>
  <c r="D52" i="1" l="1"/>
  <c r="I57" i="1"/>
  <c r="G57" i="1"/>
  <c r="B49" i="1"/>
  <c r="C49" i="1"/>
  <c r="B39" i="1"/>
  <c r="C39" i="1"/>
  <c r="D36" i="1"/>
  <c r="D37" i="1"/>
  <c r="B31" i="1"/>
  <c r="C31" i="1"/>
  <c r="D32" i="1"/>
  <c r="D33" i="1"/>
  <c r="D29" i="1"/>
  <c r="B15" i="1"/>
  <c r="C15" i="1"/>
  <c r="B11" i="1" l="1"/>
  <c r="C11" i="1"/>
  <c r="D13" i="1"/>
  <c r="D50" i="1"/>
  <c r="D49" i="1" s="1"/>
  <c r="D28" i="1"/>
  <c r="D27" i="1"/>
  <c r="D26" i="1"/>
  <c r="D23" i="1"/>
  <c r="D22" i="1"/>
  <c r="D16" i="1"/>
  <c r="D12" i="1"/>
  <c r="D21" i="1" l="1"/>
  <c r="D35" i="1"/>
  <c r="K35" i="1" s="1"/>
  <c r="L35" i="1" s="1"/>
  <c r="B57" i="1"/>
  <c r="C57" i="1"/>
  <c r="D31" i="1"/>
  <c r="K31" i="1" s="1"/>
  <c r="L31" i="1" s="1"/>
  <c r="D39" i="1"/>
  <c r="D11" i="1"/>
  <c r="D15" i="1"/>
  <c r="D57" i="1" l="1"/>
  <c r="L36" i="1"/>
  <c r="D58" i="1"/>
</calcChain>
</file>

<file path=xl/sharedStrings.xml><?xml version="1.0" encoding="utf-8"?>
<sst xmlns="http://schemas.openxmlformats.org/spreadsheetml/2006/main" count="54" uniqueCount="48">
  <si>
    <t>Felújítás megnevezése</t>
  </si>
  <si>
    <t>Felújítások összesen</t>
  </si>
  <si>
    <t>Kötelező feladatok</t>
  </si>
  <si>
    <t>Önként vállalt feladatok</t>
  </si>
  <si>
    <t>E Ft</t>
  </si>
  <si>
    <t>Összesen</t>
  </si>
  <si>
    <t>7. melléklet</t>
  </si>
  <si>
    <t>Komárom Város Önkormányzata összesen</t>
  </si>
  <si>
    <t>052080 Szennyvízcsatorna építése, fenntartása, üzemeltetése</t>
  </si>
  <si>
    <t>063080 Vízellátással kapcsolatos közmű építése, fenntartása, üzemeltetése</t>
  </si>
  <si>
    <t>064010 Közvilágítás</t>
  </si>
  <si>
    <t>091140 Óvodai nevelés, ellátás működési feladatai</t>
  </si>
  <si>
    <t>045160 Közutak, hidak, alagutak üzemeltetése, fenntartása</t>
  </si>
  <si>
    <t>Út, járda felújítási tervek</t>
  </si>
  <si>
    <t>Komáromi Szivárvány Óvoda Napraforgó csoport aljzat újraszigetelése és parkettázása</t>
  </si>
  <si>
    <t>Járda felújítás</t>
  </si>
  <si>
    <t>Téltemető u. járdafelújítás tervezése</t>
  </si>
  <si>
    <t>Vizimolnár u. járdafelújítás tervezése</t>
  </si>
  <si>
    <t>Monostori Általános Iskola belső udvar felújítás</t>
  </si>
  <si>
    <t>013350  Önkormányzati vagyonnal való gazdálkodással kapcsolatos feladatok</t>
  </si>
  <si>
    <t>011130 Önk. és önk.hivatalok jogalkotó és ált.igazgatási tevékenysége</t>
  </si>
  <si>
    <t>Koppány vezér út (Újszállási út- Fenyves utca között páros oldal) járdafelújítás tervezése</t>
  </si>
  <si>
    <t>Jókai tér (Kalmár köz) útburkolat, járda, csapadékvíz elvezetés felújításának tervezése</t>
  </si>
  <si>
    <t>Padlástéri klímák kondenzvíz elvezetés</t>
  </si>
  <si>
    <t>Városháza garázs, lábazat felújítás</t>
  </si>
  <si>
    <t>Hősök tere emlékművek, környezet, monostori művelődési ház udvar felújítás</t>
  </si>
  <si>
    <t>Bozsik iskola udvar és sportpálya felújítás</t>
  </si>
  <si>
    <t>Virág utcai játszótér felújítás</t>
  </si>
  <si>
    <t>Feszty iskola körüli járda felújítás</t>
  </si>
  <si>
    <t>GFT 2024-2025. évben elvégzett munkák szennyvíz</t>
  </si>
  <si>
    <t>GFT 2024. 12.31-ig el nem végzett munkák szennyvíz</t>
  </si>
  <si>
    <t>GFT 2024-2025. évben elvégzett munkák ivóvíz</t>
  </si>
  <si>
    <t>GFT 2024. 12. 31-ig el nem végzett munkák ivóvíz</t>
  </si>
  <si>
    <t xml:space="preserve">Közvilágítás korszerűsítés befejezése (LED) - Koppánymonostor, Komárom </t>
  </si>
  <si>
    <t>Szőnyi Bikaistálló felújítása</t>
  </si>
  <si>
    <t>082091 Közművelődés, közösségi és társadalmi részvétel fejlesztése</t>
  </si>
  <si>
    <t>106010 Lakóingatlan szoc.célú bérbeadása, üzemeltetése</t>
  </si>
  <si>
    <t>Báthori u. 9/1.</t>
  </si>
  <si>
    <t>Báthori u. 9/3.</t>
  </si>
  <si>
    <t>Alap</t>
  </si>
  <si>
    <t>Visszaigényelhető ÁFA</t>
  </si>
  <si>
    <t>1/2025.(II.12.) önk.rendelet eredeti ei.</t>
  </si>
  <si>
    <t>Javasolt módosítás</t>
  </si>
  <si>
    <t>Komárom Város  2025. évi felújítási módosított előirányzata  célonként (ÁFÁ-val)</t>
  </si>
  <si>
    <t>Komárom, Mártirok u.9/A.önk-i lakás villanyszerelési munkái</t>
  </si>
  <si>
    <t>081061 Szabadidős park, fürdő és strandszolgáltatás</t>
  </si>
  <si>
    <t>Thermál Hotelen végzett feújitási munkálatok</t>
  </si>
  <si>
    <t>6/2025.(IV.8.) önk.rendelet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</si>
</sst>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sz val="9"/>
      <name val="Arial CE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Border="1"/>
    <xf numFmtId="3" fontId="3" fillId="0" borderId="2" xfId="0" applyNumberFormat="1" applyFont="1" applyBorder="1"/>
    <xf numFmtId="3" fontId="5" fillId="0" borderId="2" xfId="0" applyNumberFormat="1" applyFont="1" applyBorder="1"/>
    <xf numFmtId="49" fontId="2" fillId="0" borderId="0" xfId="0" applyNumberFormat="1" applyFont="1"/>
    <xf numFmtId="49" fontId="1" fillId="0" borderId="0" xfId="0" applyNumberFormat="1" applyFont="1"/>
    <xf numFmtId="49" fontId="3" fillId="0" borderId="2" xfId="0" applyNumberFormat="1" applyFont="1" applyBorder="1"/>
    <xf numFmtId="49" fontId="5" fillId="0" borderId="2" xfId="0" applyNumberFormat="1" applyFont="1" applyBorder="1"/>
    <xf numFmtId="3" fontId="5" fillId="3" borderId="2" xfId="0" applyNumberFormat="1" applyFont="1" applyFill="1" applyBorder="1" applyAlignment="1">
      <alignment wrapText="1"/>
    </xf>
    <xf numFmtId="3" fontId="5" fillId="0" borderId="2" xfId="0" applyNumberFormat="1" applyFont="1" applyBorder="1" applyAlignment="1">
      <alignment horizontal="right"/>
    </xf>
    <xf numFmtId="0" fontId="0" fillId="0" borderId="2" xfId="0" applyBorder="1"/>
    <xf numFmtId="3" fontId="3" fillId="3" borderId="2" xfId="0" applyNumberFormat="1" applyFont="1" applyFill="1" applyBorder="1"/>
    <xf numFmtId="3" fontId="3" fillId="0" borderId="2" xfId="0" applyNumberFormat="1" applyFont="1" applyBorder="1" applyAlignment="1">
      <alignment horizontal="right"/>
    </xf>
    <xf numFmtId="49" fontId="5" fillId="3" borderId="2" xfId="0" applyNumberFormat="1" applyFont="1" applyFill="1" applyBorder="1"/>
    <xf numFmtId="49" fontId="6" fillId="3" borderId="2" xfId="0" applyNumberFormat="1" applyFont="1" applyFill="1" applyBorder="1"/>
    <xf numFmtId="0" fontId="3" fillId="0" borderId="1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0" xfId="0" applyNumberFormat="1" applyFont="1"/>
    <xf numFmtId="49" fontId="0" fillId="0" borderId="0" xfId="0" applyNumberFormat="1"/>
    <xf numFmtId="3" fontId="3" fillId="3" borderId="2" xfId="0" applyNumberFormat="1" applyFont="1" applyFill="1" applyBorder="1" applyAlignment="1">
      <alignment horizontal="right" vertical="center" wrapText="1"/>
    </xf>
    <xf numFmtId="3" fontId="5" fillId="3" borderId="2" xfId="0" applyNumberFormat="1" applyFont="1" applyFill="1" applyBorder="1" applyAlignment="1">
      <alignment horizontal="right" vertical="center" wrapText="1"/>
    </xf>
    <xf numFmtId="3" fontId="5" fillId="3" borderId="2" xfId="0" applyNumberFormat="1" applyFont="1" applyFill="1" applyBorder="1"/>
    <xf numFmtId="0" fontId="7" fillId="0" borderId="0" xfId="0" applyFont="1"/>
    <xf numFmtId="3" fontId="1" fillId="0" borderId="0" xfId="0" applyNumberFormat="1" applyFont="1"/>
    <xf numFmtId="3" fontId="5" fillId="0" borderId="2" xfId="0" applyNumberFormat="1" applyFont="1" applyBorder="1" applyAlignment="1">
      <alignment wrapText="1"/>
    </xf>
    <xf numFmtId="0" fontId="1" fillId="0" borderId="2" xfId="0" applyFont="1" applyBorder="1"/>
    <xf numFmtId="49" fontId="8" fillId="0" borderId="2" xfId="0" applyNumberFormat="1" applyFont="1" applyBorder="1" applyAlignment="1">
      <alignment horizontal="lef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02245-513D-4D5A-B468-3CF805F21001}">
  <sheetPr>
    <pageSetUpPr fitToPage="1"/>
  </sheetPr>
  <dimension ref="A2:N185"/>
  <sheetViews>
    <sheetView tabSelected="1" zoomScaleNormal="100" workbookViewId="0">
      <pane ySplit="8" topLeftCell="A9" activePane="bottomLeft" state="frozen"/>
      <selection pane="bottomLeft" activeCell="G6" sqref="G6:I6"/>
    </sheetView>
  </sheetViews>
  <sheetFormatPr defaultRowHeight="12.75" x14ac:dyDescent="0.2"/>
  <cols>
    <col min="1" max="1" width="65.140625" style="2" customWidth="1"/>
    <col min="2" max="4" width="9.140625" style="2"/>
    <col min="5" max="5" width="8.85546875" style="2" customWidth="1"/>
    <col min="6" max="6" width="9.42578125" style="2" customWidth="1"/>
    <col min="7" max="7" width="11" style="2" customWidth="1"/>
    <col min="8" max="8" width="10.85546875" style="2" customWidth="1"/>
    <col min="9" max="9" width="11" style="2" customWidth="1"/>
    <col min="10" max="10" width="5.140625" style="2" customWidth="1"/>
    <col min="11" max="12" width="9.140625" style="2"/>
    <col min="13" max="13" width="11" style="2" customWidth="1"/>
    <col min="14" max="16384" width="9.140625" style="2"/>
  </cols>
  <sheetData>
    <row r="2" spans="1:9" x14ac:dyDescent="0.2">
      <c r="I2" s="1" t="s">
        <v>6</v>
      </c>
    </row>
    <row r="3" spans="1:9" ht="12.75" customHeight="1" x14ac:dyDescent="0.2">
      <c r="A3" s="41" t="s">
        <v>43</v>
      </c>
      <c r="B3" s="41"/>
      <c r="C3" s="41"/>
      <c r="D3" s="41"/>
    </row>
    <row r="4" spans="1:9" x14ac:dyDescent="0.2">
      <c r="A4" s="3"/>
    </row>
    <row r="5" spans="1:9" x14ac:dyDescent="0.2">
      <c r="I5" s="1" t="s">
        <v>4</v>
      </c>
    </row>
    <row r="6" spans="1:9" ht="23.25" customHeight="1" x14ac:dyDescent="0.2">
      <c r="A6" s="42" t="s">
        <v>0</v>
      </c>
      <c r="B6" s="36" t="s">
        <v>41</v>
      </c>
      <c r="C6" s="37"/>
      <c r="D6" s="38"/>
      <c r="E6" s="34" t="s">
        <v>42</v>
      </c>
      <c r="F6" s="35"/>
      <c r="G6" s="36" t="s">
        <v>47</v>
      </c>
      <c r="H6" s="37"/>
      <c r="I6" s="38"/>
    </row>
    <row r="7" spans="1:9" ht="19.5" customHeight="1" x14ac:dyDescent="0.2">
      <c r="A7" s="43"/>
      <c r="B7" s="39" t="s">
        <v>2</v>
      </c>
      <c r="C7" s="39" t="s">
        <v>3</v>
      </c>
      <c r="D7" s="39" t="s">
        <v>5</v>
      </c>
      <c r="E7" s="39" t="s">
        <v>2</v>
      </c>
      <c r="F7" s="39" t="s">
        <v>3</v>
      </c>
      <c r="G7" s="39" t="s">
        <v>2</v>
      </c>
      <c r="H7" s="39" t="s">
        <v>3</v>
      </c>
      <c r="I7" s="39" t="s">
        <v>5</v>
      </c>
    </row>
    <row r="8" spans="1:9" ht="19.5" customHeight="1" x14ac:dyDescent="0.2">
      <c r="A8" s="44"/>
      <c r="B8" s="40"/>
      <c r="C8" s="40"/>
      <c r="D8" s="40"/>
      <c r="E8" s="40"/>
      <c r="F8" s="40"/>
      <c r="G8" s="40"/>
      <c r="H8" s="40"/>
      <c r="I8" s="40"/>
    </row>
    <row r="9" spans="1:9" ht="15.75" customHeight="1" x14ac:dyDescent="0.2">
      <c r="A9" s="4" t="s">
        <v>7</v>
      </c>
      <c r="B9" s="5">
        <f t="shared" ref="B9:H9" si="0">B11+B15+B21+B31+B35+B39+B42+B46+B49+B52</f>
        <v>1811273</v>
      </c>
      <c r="C9" s="5">
        <f t="shared" si="0"/>
        <v>147000</v>
      </c>
      <c r="D9" s="5">
        <f t="shared" si="0"/>
        <v>1958273</v>
      </c>
      <c r="E9" s="5">
        <f t="shared" si="0"/>
        <v>11423</v>
      </c>
      <c r="F9" s="5">
        <f t="shared" si="0"/>
        <v>0</v>
      </c>
      <c r="G9" s="5">
        <f t="shared" si="0"/>
        <v>1822696</v>
      </c>
      <c r="H9" s="5">
        <f t="shared" si="0"/>
        <v>147000</v>
      </c>
      <c r="I9" s="5">
        <f>I11+I15+I21+I31+I35+I39+I42+I46+I49+I52</f>
        <v>1969696</v>
      </c>
    </row>
    <row r="10" spans="1:9" ht="12.75" customHeight="1" x14ac:dyDescent="0.2">
      <c r="A10" s="20"/>
      <c r="B10" s="21"/>
      <c r="C10" s="21"/>
      <c r="D10" s="21"/>
      <c r="E10" s="32"/>
      <c r="F10" s="32"/>
      <c r="G10" s="32"/>
      <c r="H10" s="32"/>
      <c r="I10" s="32"/>
    </row>
    <row r="11" spans="1:9" ht="12.75" customHeight="1" x14ac:dyDescent="0.2">
      <c r="A11" s="20" t="s">
        <v>20</v>
      </c>
      <c r="B11" s="21">
        <f t="shared" ref="B11:I11" si="1">SUM(B12:B13)</f>
        <v>27000</v>
      </c>
      <c r="C11" s="21">
        <f t="shared" si="1"/>
        <v>0</v>
      </c>
      <c r="D11" s="21">
        <f t="shared" si="1"/>
        <v>27000</v>
      </c>
      <c r="E11" s="21">
        <f t="shared" si="1"/>
        <v>0</v>
      </c>
      <c r="F11" s="21">
        <f t="shared" si="1"/>
        <v>0</v>
      </c>
      <c r="G11" s="21">
        <f t="shared" si="1"/>
        <v>27000</v>
      </c>
      <c r="H11" s="21">
        <f t="shared" si="1"/>
        <v>0</v>
      </c>
      <c r="I11" s="21">
        <f t="shared" si="1"/>
        <v>27000</v>
      </c>
    </row>
    <row r="12" spans="1:9" ht="12.75" customHeight="1" x14ac:dyDescent="0.2">
      <c r="A12" s="22" t="s">
        <v>24</v>
      </c>
      <c r="B12" s="23">
        <v>25000</v>
      </c>
      <c r="C12" s="23"/>
      <c r="D12" s="13">
        <f>SUM(B12:C12)</f>
        <v>25000</v>
      </c>
      <c r="E12" s="23"/>
      <c r="F12" s="23"/>
      <c r="G12" s="23">
        <f>+B12+E12</f>
        <v>25000</v>
      </c>
      <c r="H12" s="23">
        <f>+C12+F12</f>
        <v>0</v>
      </c>
      <c r="I12" s="23">
        <f>+G12+H12</f>
        <v>25000</v>
      </c>
    </row>
    <row r="13" spans="1:9" ht="12.75" customHeight="1" x14ac:dyDescent="0.2">
      <c r="A13" s="22" t="s">
        <v>23</v>
      </c>
      <c r="B13" s="23">
        <v>2000</v>
      </c>
      <c r="C13" s="23"/>
      <c r="D13" s="13">
        <f t="shared" ref="D13" si="2">SUM(B13:C13)</f>
        <v>2000</v>
      </c>
      <c r="E13" s="23"/>
      <c r="F13" s="23"/>
      <c r="G13" s="23">
        <f t="shared" ref="G13:G54" si="3">+B13+E13</f>
        <v>2000</v>
      </c>
      <c r="H13" s="23">
        <f t="shared" ref="H13:H54" si="4">+C13+F13</f>
        <v>0</v>
      </c>
      <c r="I13" s="23">
        <f t="shared" ref="I13:I54" si="5">+G13+H13</f>
        <v>2000</v>
      </c>
    </row>
    <row r="14" spans="1:9" x14ac:dyDescent="0.2">
      <c r="A14" s="12"/>
      <c r="B14" s="15"/>
      <c r="C14" s="15"/>
      <c r="D14" s="15"/>
      <c r="E14" s="23"/>
      <c r="F14" s="23"/>
      <c r="G14" s="23"/>
      <c r="H14" s="23"/>
      <c r="I14" s="23"/>
    </row>
    <row r="15" spans="1:9" x14ac:dyDescent="0.2">
      <c r="A15" s="11" t="s">
        <v>19</v>
      </c>
      <c r="B15" s="7">
        <f>SUM(B16:B19)</f>
        <v>50000</v>
      </c>
      <c r="C15" s="7">
        <f>SUM(C16:C19)</f>
        <v>147000</v>
      </c>
      <c r="D15" s="7">
        <f>SUM(D16:D19)</f>
        <v>197000</v>
      </c>
      <c r="E15" s="7">
        <f t="shared" ref="E15:I15" si="6">SUM(E16:E19)</f>
        <v>0</v>
      </c>
      <c r="F15" s="7">
        <f t="shared" si="6"/>
        <v>0</v>
      </c>
      <c r="G15" s="7">
        <f t="shared" si="6"/>
        <v>50000</v>
      </c>
      <c r="H15" s="7">
        <f t="shared" si="6"/>
        <v>147000</v>
      </c>
      <c r="I15" s="7">
        <f t="shared" si="6"/>
        <v>197000</v>
      </c>
    </row>
    <row r="16" spans="1:9" x14ac:dyDescent="0.2">
      <c r="A16" s="12" t="s">
        <v>18</v>
      </c>
      <c r="B16" s="8"/>
      <c r="C16" s="8">
        <v>85000</v>
      </c>
      <c r="D16" s="13">
        <f>SUM(B16:C16)</f>
        <v>85000</v>
      </c>
      <c r="E16" s="23"/>
      <c r="F16" s="23"/>
      <c r="G16" s="23">
        <f t="shared" si="3"/>
        <v>0</v>
      </c>
      <c r="H16" s="23">
        <f t="shared" si="4"/>
        <v>85000</v>
      </c>
      <c r="I16" s="23">
        <f t="shared" si="5"/>
        <v>85000</v>
      </c>
    </row>
    <row r="17" spans="1:14" x14ac:dyDescent="0.2">
      <c r="A17" s="12" t="s">
        <v>25</v>
      </c>
      <c r="B17" s="8">
        <v>40000</v>
      </c>
      <c r="C17" s="8"/>
      <c r="D17" s="13">
        <v>40000</v>
      </c>
      <c r="E17" s="23"/>
      <c r="F17" s="23"/>
      <c r="G17" s="23">
        <f t="shared" si="3"/>
        <v>40000</v>
      </c>
      <c r="H17" s="23">
        <f t="shared" si="4"/>
        <v>0</v>
      </c>
      <c r="I17" s="23">
        <f t="shared" si="5"/>
        <v>40000</v>
      </c>
    </row>
    <row r="18" spans="1:14" x14ac:dyDescent="0.2">
      <c r="A18" s="12" t="s">
        <v>26</v>
      </c>
      <c r="B18" s="8"/>
      <c r="C18" s="8">
        <v>62000</v>
      </c>
      <c r="D18" s="13">
        <v>62000</v>
      </c>
      <c r="E18" s="23"/>
      <c r="F18" s="23"/>
      <c r="G18" s="23">
        <f t="shared" si="3"/>
        <v>0</v>
      </c>
      <c r="H18" s="23">
        <f t="shared" si="4"/>
        <v>62000</v>
      </c>
      <c r="I18" s="23">
        <f t="shared" si="5"/>
        <v>62000</v>
      </c>
    </row>
    <row r="19" spans="1:14" x14ac:dyDescent="0.2">
      <c r="A19" s="12" t="s">
        <v>27</v>
      </c>
      <c r="B19" s="8">
        <v>10000</v>
      </c>
      <c r="C19" s="8"/>
      <c r="D19" s="13">
        <v>10000</v>
      </c>
      <c r="E19" s="23"/>
      <c r="F19" s="23"/>
      <c r="G19" s="23">
        <f t="shared" si="3"/>
        <v>10000</v>
      </c>
      <c r="H19" s="23">
        <f t="shared" si="4"/>
        <v>0</v>
      </c>
      <c r="I19" s="23">
        <f t="shared" si="5"/>
        <v>10000</v>
      </c>
    </row>
    <row r="20" spans="1:14" x14ac:dyDescent="0.2">
      <c r="A20" s="12"/>
      <c r="B20" s="15"/>
      <c r="C20" s="15"/>
      <c r="D20" s="15"/>
      <c r="E20" s="23"/>
      <c r="F20" s="23"/>
      <c r="G20" s="23"/>
      <c r="H20" s="23"/>
      <c r="I20" s="23"/>
    </row>
    <row r="21" spans="1:14" x14ac:dyDescent="0.2">
      <c r="A21" s="11" t="s">
        <v>12</v>
      </c>
      <c r="B21" s="7">
        <f t="shared" ref="B21:C21" si="7">B22+B23+B26+B27+B28+B29</f>
        <v>97900</v>
      </c>
      <c r="C21" s="7">
        <f t="shared" si="7"/>
        <v>0</v>
      </c>
      <c r="D21" s="7">
        <f>D22+D23+D26+D27+D28+D29</f>
        <v>97900</v>
      </c>
      <c r="E21" s="7">
        <f t="shared" ref="E21:I21" si="8">E22+E23+E26+E27+E28+E29</f>
        <v>0</v>
      </c>
      <c r="F21" s="7">
        <f t="shared" si="8"/>
        <v>0</v>
      </c>
      <c r="G21" s="7">
        <f t="shared" si="8"/>
        <v>97900</v>
      </c>
      <c r="H21" s="7">
        <f t="shared" si="8"/>
        <v>0</v>
      </c>
      <c r="I21" s="7">
        <f t="shared" si="8"/>
        <v>97900</v>
      </c>
    </row>
    <row r="22" spans="1:14" x14ac:dyDescent="0.2">
      <c r="A22" s="12" t="s">
        <v>13</v>
      </c>
      <c r="B22" s="8">
        <v>17000</v>
      </c>
      <c r="C22" s="8"/>
      <c r="D22" s="13">
        <f>SUM(B22:C22)</f>
        <v>17000</v>
      </c>
      <c r="E22" s="23"/>
      <c r="F22" s="23"/>
      <c r="G22" s="23">
        <f t="shared" si="3"/>
        <v>17000</v>
      </c>
      <c r="H22" s="23">
        <f t="shared" si="4"/>
        <v>0</v>
      </c>
      <c r="I22" s="23">
        <f t="shared" si="5"/>
        <v>17000</v>
      </c>
    </row>
    <row r="23" spans="1:14" x14ac:dyDescent="0.2">
      <c r="A23" s="18" t="s">
        <v>22</v>
      </c>
      <c r="B23" s="8">
        <v>5000</v>
      </c>
      <c r="C23" s="8"/>
      <c r="D23" s="13">
        <f>SUM(B23:C23)</f>
        <v>5000</v>
      </c>
      <c r="E23" s="23"/>
      <c r="F23" s="23"/>
      <c r="G23" s="23">
        <f t="shared" si="3"/>
        <v>5000</v>
      </c>
      <c r="H23" s="23">
        <f t="shared" si="4"/>
        <v>0</v>
      </c>
      <c r="I23" s="23">
        <f t="shared" si="5"/>
        <v>5000</v>
      </c>
    </row>
    <row r="24" spans="1:14" x14ac:dyDescent="0.2">
      <c r="A24" s="18"/>
      <c r="B24" s="8"/>
      <c r="C24" s="8"/>
      <c r="D24" s="13"/>
      <c r="E24" s="23"/>
      <c r="F24" s="23"/>
      <c r="G24" s="23"/>
      <c r="H24" s="23"/>
      <c r="I24" s="23"/>
    </row>
    <row r="25" spans="1:14" x14ac:dyDescent="0.2">
      <c r="A25" s="19" t="s">
        <v>15</v>
      </c>
      <c r="B25" s="8"/>
      <c r="C25" s="8"/>
      <c r="D25" s="13"/>
      <c r="E25" s="23"/>
      <c r="F25" s="23"/>
      <c r="G25" s="23"/>
      <c r="H25" s="23"/>
      <c r="I25" s="23"/>
    </row>
    <row r="26" spans="1:14" x14ac:dyDescent="0.2">
      <c r="A26" s="18" t="s">
        <v>21</v>
      </c>
      <c r="B26" s="8">
        <v>6500</v>
      </c>
      <c r="C26" s="8"/>
      <c r="D26" s="13">
        <f t="shared" ref="D26:D29" si="9">SUM(B26:C26)</f>
        <v>6500</v>
      </c>
      <c r="E26" s="23"/>
      <c r="F26" s="23"/>
      <c r="G26" s="23">
        <f t="shared" si="3"/>
        <v>6500</v>
      </c>
      <c r="H26" s="23">
        <f t="shared" si="4"/>
        <v>0</v>
      </c>
      <c r="I26" s="23">
        <f t="shared" si="5"/>
        <v>6500</v>
      </c>
    </row>
    <row r="27" spans="1:14" x14ac:dyDescent="0.2">
      <c r="A27" s="18" t="s">
        <v>16</v>
      </c>
      <c r="B27" s="8">
        <v>3200</v>
      </c>
      <c r="C27" s="8"/>
      <c r="D27" s="13">
        <f t="shared" si="9"/>
        <v>3200</v>
      </c>
      <c r="E27" s="23"/>
      <c r="F27" s="23"/>
      <c r="G27" s="23">
        <f t="shared" si="3"/>
        <v>3200</v>
      </c>
      <c r="H27" s="23">
        <f t="shared" si="4"/>
        <v>0</v>
      </c>
      <c r="I27" s="23">
        <f t="shared" si="5"/>
        <v>3200</v>
      </c>
    </row>
    <row r="28" spans="1:14" x14ac:dyDescent="0.2">
      <c r="A28" s="18" t="s">
        <v>17</v>
      </c>
      <c r="B28" s="8">
        <v>3200</v>
      </c>
      <c r="C28" s="8"/>
      <c r="D28" s="13">
        <f t="shared" si="9"/>
        <v>3200</v>
      </c>
      <c r="E28" s="23"/>
      <c r="F28" s="23"/>
      <c r="G28" s="23">
        <f t="shared" si="3"/>
        <v>3200</v>
      </c>
      <c r="H28" s="23">
        <f t="shared" si="4"/>
        <v>0</v>
      </c>
      <c r="I28" s="23">
        <f t="shared" si="5"/>
        <v>3200</v>
      </c>
    </row>
    <row r="29" spans="1:14" x14ac:dyDescent="0.2">
      <c r="A29" s="18" t="s">
        <v>28</v>
      </c>
      <c r="B29" s="8">
        <v>63000</v>
      </c>
      <c r="C29" s="8"/>
      <c r="D29" s="13">
        <f t="shared" si="9"/>
        <v>63000</v>
      </c>
      <c r="E29" s="23"/>
      <c r="F29" s="23"/>
      <c r="G29" s="23">
        <f t="shared" si="3"/>
        <v>63000</v>
      </c>
      <c r="H29" s="23">
        <f t="shared" si="4"/>
        <v>0</v>
      </c>
      <c r="I29" s="23">
        <f t="shared" si="5"/>
        <v>63000</v>
      </c>
    </row>
    <row r="30" spans="1:14" x14ac:dyDescent="0.2">
      <c r="A30" s="18"/>
      <c r="B30" s="8"/>
      <c r="C30" s="8"/>
      <c r="D30" s="13"/>
      <c r="E30" s="23"/>
      <c r="F30" s="23"/>
      <c r="G30" s="23"/>
      <c r="H30" s="23"/>
      <c r="I30" s="23"/>
      <c r="K30" s="2" t="s">
        <v>39</v>
      </c>
      <c r="L30" s="2" t="s">
        <v>40</v>
      </c>
      <c r="N30" s="29"/>
    </row>
    <row r="31" spans="1:14" x14ac:dyDescent="0.2">
      <c r="A31" s="11" t="s">
        <v>8</v>
      </c>
      <c r="B31" s="16">
        <f>SUM(B32:B33)</f>
        <v>779542</v>
      </c>
      <c r="C31" s="16">
        <f>SUM(C32:C33)</f>
        <v>0</v>
      </c>
      <c r="D31" s="16">
        <f>SUM(D32:D33)</f>
        <v>779542</v>
      </c>
      <c r="E31" s="16">
        <f t="shared" ref="E31:I31" si="10">SUM(E32:E33)</f>
        <v>0</v>
      </c>
      <c r="F31" s="16">
        <f t="shared" si="10"/>
        <v>0</v>
      </c>
      <c r="G31" s="16">
        <f t="shared" si="10"/>
        <v>779542</v>
      </c>
      <c r="H31" s="16">
        <f t="shared" si="10"/>
        <v>0</v>
      </c>
      <c r="I31" s="16">
        <f t="shared" si="10"/>
        <v>779542</v>
      </c>
      <c r="K31" s="24">
        <f>+D31/1.27</f>
        <v>613812.59842519683</v>
      </c>
      <c r="L31" s="24">
        <f>+K31*0.27</f>
        <v>165729.40157480317</v>
      </c>
    </row>
    <row r="32" spans="1:14" x14ac:dyDescent="0.2">
      <c r="A32" s="12" t="s">
        <v>29</v>
      </c>
      <c r="B32" s="8">
        <v>95250</v>
      </c>
      <c r="C32" s="8"/>
      <c r="D32" s="13">
        <f t="shared" ref="D32:D33" si="11">SUM(B32:C32)</f>
        <v>95250</v>
      </c>
      <c r="E32" s="23"/>
      <c r="F32" s="23"/>
      <c r="G32" s="23">
        <f t="shared" si="3"/>
        <v>95250</v>
      </c>
      <c r="H32" s="23">
        <f t="shared" si="4"/>
        <v>0</v>
      </c>
      <c r="I32" s="23">
        <f t="shared" si="5"/>
        <v>95250</v>
      </c>
      <c r="L32" s="24"/>
    </row>
    <row r="33" spans="1:13" x14ac:dyDescent="0.2">
      <c r="A33" s="12" t="s">
        <v>30</v>
      </c>
      <c r="B33" s="8">
        <v>684292</v>
      </c>
      <c r="C33" s="8"/>
      <c r="D33" s="13">
        <f t="shared" si="11"/>
        <v>684292</v>
      </c>
      <c r="E33" s="23"/>
      <c r="F33" s="23"/>
      <c r="G33" s="23">
        <f t="shared" si="3"/>
        <v>684292</v>
      </c>
      <c r="H33" s="23">
        <f t="shared" si="4"/>
        <v>0</v>
      </c>
      <c r="I33" s="23">
        <f t="shared" si="5"/>
        <v>684292</v>
      </c>
      <c r="L33" s="24"/>
    </row>
    <row r="34" spans="1:13" x14ac:dyDescent="0.2">
      <c r="A34" s="12"/>
      <c r="B34" s="8"/>
      <c r="C34" s="8"/>
      <c r="D34" s="13"/>
      <c r="E34" s="23"/>
      <c r="F34" s="23"/>
      <c r="G34" s="23"/>
      <c r="H34" s="23"/>
      <c r="I34" s="23"/>
      <c r="L34" s="24"/>
    </row>
    <row r="35" spans="1:13" x14ac:dyDescent="0.2">
      <c r="A35" s="11" t="s">
        <v>9</v>
      </c>
      <c r="B35" s="16">
        <f>SUM(B36:B37)</f>
        <v>461746</v>
      </c>
      <c r="C35" s="16">
        <f>SUM(C36:C37)</f>
        <v>0</v>
      </c>
      <c r="D35" s="16">
        <f>SUM(D36:D37)</f>
        <v>461746</v>
      </c>
      <c r="E35" s="16">
        <f t="shared" ref="E35:I35" si="12">SUM(E36:E37)</f>
        <v>0</v>
      </c>
      <c r="F35" s="16">
        <f t="shared" si="12"/>
        <v>0</v>
      </c>
      <c r="G35" s="16">
        <f t="shared" si="12"/>
        <v>461746</v>
      </c>
      <c r="H35" s="16">
        <f t="shared" si="12"/>
        <v>0</v>
      </c>
      <c r="I35" s="16">
        <f t="shared" si="12"/>
        <v>461746</v>
      </c>
      <c r="K35" s="24">
        <f>+D35/1.27</f>
        <v>363579.52755905513</v>
      </c>
      <c r="L35" s="24">
        <f>+K35*0.27</f>
        <v>98166.472440944897</v>
      </c>
      <c r="M35" s="30"/>
    </row>
    <row r="36" spans="1:13" x14ac:dyDescent="0.2">
      <c r="A36" s="12" t="s">
        <v>31</v>
      </c>
      <c r="B36" s="8">
        <v>123190</v>
      </c>
      <c r="C36" s="8"/>
      <c r="D36" s="13">
        <f t="shared" ref="D36:D37" si="13">SUM(B36:C36)</f>
        <v>123190</v>
      </c>
      <c r="E36" s="23"/>
      <c r="F36" s="23"/>
      <c r="G36" s="23">
        <f t="shared" si="3"/>
        <v>123190</v>
      </c>
      <c r="H36" s="23">
        <f t="shared" si="4"/>
        <v>0</v>
      </c>
      <c r="I36" s="23">
        <f t="shared" si="5"/>
        <v>123190</v>
      </c>
      <c r="K36" s="2" t="s">
        <v>5</v>
      </c>
      <c r="L36" s="24">
        <f>SUM(L31:L35)</f>
        <v>263895.87401574804</v>
      </c>
    </row>
    <row r="37" spans="1:13" x14ac:dyDescent="0.2">
      <c r="A37" s="12" t="s">
        <v>32</v>
      </c>
      <c r="B37" s="8">
        <v>338556</v>
      </c>
      <c r="C37" s="8"/>
      <c r="D37" s="13">
        <f t="shared" si="13"/>
        <v>338556</v>
      </c>
      <c r="E37" s="23"/>
      <c r="F37" s="23"/>
      <c r="G37" s="23">
        <f t="shared" si="3"/>
        <v>338556</v>
      </c>
      <c r="H37" s="23">
        <f t="shared" si="4"/>
        <v>0</v>
      </c>
      <c r="I37" s="23">
        <f t="shared" si="5"/>
        <v>338556</v>
      </c>
    </row>
    <row r="38" spans="1:13" x14ac:dyDescent="0.2">
      <c r="A38" s="12"/>
      <c r="B38" s="8"/>
      <c r="C38" s="8"/>
      <c r="D38" s="13"/>
      <c r="E38" s="23"/>
      <c r="F38" s="23"/>
      <c r="G38" s="23"/>
      <c r="H38" s="23"/>
      <c r="I38" s="23"/>
    </row>
    <row r="39" spans="1:13" x14ac:dyDescent="0.2">
      <c r="A39" s="11" t="s">
        <v>10</v>
      </c>
      <c r="B39" s="7">
        <f>SUM(B40:B40)</f>
        <v>150000</v>
      </c>
      <c r="C39" s="7">
        <f>SUM(C40:C40)</f>
        <v>0</v>
      </c>
      <c r="D39" s="7">
        <f>SUM(D40:D40)</f>
        <v>150000</v>
      </c>
      <c r="E39" s="7">
        <f t="shared" ref="E39:I39" si="14">SUM(E40:E40)</f>
        <v>0</v>
      </c>
      <c r="F39" s="7">
        <f t="shared" si="14"/>
        <v>0</v>
      </c>
      <c r="G39" s="7">
        <f t="shared" si="14"/>
        <v>150000</v>
      </c>
      <c r="H39" s="7">
        <f t="shared" si="14"/>
        <v>0</v>
      </c>
      <c r="I39" s="7">
        <f t="shared" si="14"/>
        <v>150000</v>
      </c>
    </row>
    <row r="40" spans="1:13" x14ac:dyDescent="0.2">
      <c r="A40" s="12" t="s">
        <v>33</v>
      </c>
      <c r="B40" s="8">
        <v>150000</v>
      </c>
      <c r="C40" s="8"/>
      <c r="D40" s="13">
        <f>SUM(B40:C40)</f>
        <v>150000</v>
      </c>
      <c r="E40" s="23"/>
      <c r="F40" s="23"/>
      <c r="G40" s="23">
        <f t="shared" si="3"/>
        <v>150000</v>
      </c>
      <c r="H40" s="23">
        <f t="shared" si="4"/>
        <v>0</v>
      </c>
      <c r="I40" s="23">
        <f t="shared" si="5"/>
        <v>150000</v>
      </c>
    </row>
    <row r="41" spans="1:13" x14ac:dyDescent="0.2">
      <c r="A41" s="12"/>
      <c r="B41" s="8"/>
      <c r="C41" s="8"/>
      <c r="D41" s="13"/>
      <c r="E41" s="23"/>
      <c r="F41" s="23"/>
      <c r="G41" s="23"/>
      <c r="H41" s="23"/>
      <c r="I41" s="23"/>
    </row>
    <row r="42" spans="1:13" x14ac:dyDescent="0.2">
      <c r="A42" s="11" t="s">
        <v>45</v>
      </c>
      <c r="B42" s="7">
        <f>+B43</f>
        <v>0</v>
      </c>
      <c r="C42" s="7">
        <f t="shared" ref="C42:I42" si="15">+C43</f>
        <v>0</v>
      </c>
      <c r="D42" s="7">
        <f t="shared" si="15"/>
        <v>0</v>
      </c>
      <c r="E42" s="7">
        <f t="shared" si="15"/>
        <v>7999</v>
      </c>
      <c r="F42" s="7">
        <f t="shared" si="15"/>
        <v>0</v>
      </c>
      <c r="G42" s="7">
        <f t="shared" si="15"/>
        <v>7999</v>
      </c>
      <c r="H42" s="7">
        <f t="shared" si="15"/>
        <v>0</v>
      </c>
      <c r="I42" s="7">
        <f t="shared" si="15"/>
        <v>7999</v>
      </c>
    </row>
    <row r="43" spans="1:13" x14ac:dyDescent="0.2">
      <c r="A43" s="12" t="s">
        <v>46</v>
      </c>
      <c r="B43" s="8"/>
      <c r="C43" s="8"/>
      <c r="D43" s="13"/>
      <c r="E43" s="23">
        <v>7999</v>
      </c>
      <c r="F43" s="23"/>
      <c r="G43" s="23">
        <f t="shared" ref="G43" si="16">+B43+E43</f>
        <v>7999</v>
      </c>
      <c r="H43" s="23">
        <f t="shared" ref="H43" si="17">+C43+F43</f>
        <v>0</v>
      </c>
      <c r="I43" s="23">
        <f t="shared" ref="I43" si="18">+G43+H43</f>
        <v>7999</v>
      </c>
    </row>
    <row r="44" spans="1:13" x14ac:dyDescent="0.2">
      <c r="A44" s="12"/>
      <c r="B44" s="8"/>
      <c r="C44" s="8"/>
      <c r="D44" s="13"/>
      <c r="E44" s="23"/>
      <c r="F44" s="23"/>
      <c r="G44" s="23"/>
      <c r="H44" s="23"/>
      <c r="I44" s="23"/>
    </row>
    <row r="45" spans="1:13" x14ac:dyDescent="0.2">
      <c r="A45" s="12"/>
      <c r="B45" s="8"/>
      <c r="C45" s="8"/>
      <c r="D45" s="13"/>
      <c r="E45" s="23"/>
      <c r="F45" s="23"/>
      <c r="G45" s="23"/>
      <c r="H45" s="23"/>
      <c r="I45" s="23"/>
    </row>
    <row r="46" spans="1:13" x14ac:dyDescent="0.2">
      <c r="A46" s="11" t="s">
        <v>35</v>
      </c>
      <c r="B46" s="26">
        <f>B47</f>
        <v>200000</v>
      </c>
      <c r="C46" s="26">
        <f t="shared" ref="C46:I46" si="19">C47</f>
        <v>0</v>
      </c>
      <c r="D46" s="26">
        <f t="shared" si="19"/>
        <v>200000</v>
      </c>
      <c r="E46" s="26">
        <f t="shared" si="19"/>
        <v>0</v>
      </c>
      <c r="F46" s="26">
        <f t="shared" si="19"/>
        <v>0</v>
      </c>
      <c r="G46" s="26">
        <f t="shared" si="19"/>
        <v>200000</v>
      </c>
      <c r="H46" s="26">
        <f t="shared" si="19"/>
        <v>0</v>
      </c>
      <c r="I46" s="26">
        <f t="shared" si="19"/>
        <v>200000</v>
      </c>
    </row>
    <row r="47" spans="1:13" x14ac:dyDescent="0.2">
      <c r="A47" s="12" t="s">
        <v>34</v>
      </c>
      <c r="B47" s="27">
        <v>200000</v>
      </c>
      <c r="C47" s="27"/>
      <c r="D47" s="28">
        <f>SUM(B47:C47)</f>
        <v>200000</v>
      </c>
      <c r="E47" s="23"/>
      <c r="F47" s="23"/>
      <c r="G47" s="23">
        <f t="shared" si="3"/>
        <v>200000</v>
      </c>
      <c r="H47" s="23">
        <f t="shared" si="4"/>
        <v>0</v>
      </c>
      <c r="I47" s="23">
        <f t="shared" si="5"/>
        <v>200000</v>
      </c>
    </row>
    <row r="48" spans="1:13" x14ac:dyDescent="0.2">
      <c r="A48" s="12"/>
      <c r="B48" s="8"/>
      <c r="C48" s="8"/>
      <c r="D48" s="13"/>
      <c r="E48" s="23"/>
      <c r="F48" s="23"/>
      <c r="G48" s="23"/>
      <c r="H48" s="23"/>
      <c r="I48" s="23"/>
    </row>
    <row r="49" spans="1:9" x14ac:dyDescent="0.2">
      <c r="A49" s="11" t="s">
        <v>11</v>
      </c>
      <c r="B49" s="7">
        <f t="shared" ref="B49:I49" si="20">SUM(B50:B50)</f>
        <v>9525</v>
      </c>
      <c r="C49" s="7">
        <f t="shared" si="20"/>
        <v>0</v>
      </c>
      <c r="D49" s="7">
        <f t="shared" si="20"/>
        <v>9525</v>
      </c>
      <c r="E49" s="7">
        <f t="shared" si="20"/>
        <v>0</v>
      </c>
      <c r="F49" s="7">
        <f t="shared" si="20"/>
        <v>0</v>
      </c>
      <c r="G49" s="7">
        <f t="shared" si="20"/>
        <v>9525</v>
      </c>
      <c r="H49" s="7">
        <f t="shared" si="20"/>
        <v>0</v>
      </c>
      <c r="I49" s="7">
        <f t="shared" si="20"/>
        <v>9525</v>
      </c>
    </row>
    <row r="50" spans="1:9" x14ac:dyDescent="0.2">
      <c r="A50" s="12" t="s">
        <v>14</v>
      </c>
      <c r="B50" s="8">
        <v>9525</v>
      </c>
      <c r="C50" s="8"/>
      <c r="D50" s="13">
        <f>SUM(B50:C50)</f>
        <v>9525</v>
      </c>
      <c r="E50" s="23"/>
      <c r="F50" s="23"/>
      <c r="G50" s="23">
        <f t="shared" si="3"/>
        <v>9525</v>
      </c>
      <c r="H50" s="23">
        <f t="shared" si="4"/>
        <v>0</v>
      </c>
      <c r="I50" s="23">
        <f t="shared" si="5"/>
        <v>9525</v>
      </c>
    </row>
    <row r="51" spans="1:9" x14ac:dyDescent="0.2">
      <c r="A51" s="12"/>
      <c r="B51" s="14"/>
      <c r="C51" s="17"/>
      <c r="D51" s="13"/>
      <c r="E51" s="23"/>
      <c r="F51" s="23"/>
      <c r="G51" s="23">
        <f t="shared" si="3"/>
        <v>0</v>
      </c>
      <c r="H51" s="23">
        <f t="shared" si="4"/>
        <v>0</v>
      </c>
      <c r="I51" s="23">
        <f t="shared" si="5"/>
        <v>0</v>
      </c>
    </row>
    <row r="52" spans="1:9" x14ac:dyDescent="0.2">
      <c r="A52" s="11" t="s">
        <v>36</v>
      </c>
      <c r="B52" s="17">
        <f>SUM(B53:B55)</f>
        <v>35560</v>
      </c>
      <c r="C52" s="17">
        <f t="shared" ref="C52:I52" si="21">SUM(C53:C55)</f>
        <v>0</v>
      </c>
      <c r="D52" s="17">
        <f t="shared" si="21"/>
        <v>35560</v>
      </c>
      <c r="E52" s="17">
        <f t="shared" si="21"/>
        <v>3424</v>
      </c>
      <c r="F52" s="17">
        <f t="shared" si="21"/>
        <v>0</v>
      </c>
      <c r="G52" s="17">
        <f t="shared" si="21"/>
        <v>38984</v>
      </c>
      <c r="H52" s="17">
        <f t="shared" si="21"/>
        <v>0</v>
      </c>
      <c r="I52" s="17">
        <f t="shared" si="21"/>
        <v>38984</v>
      </c>
    </row>
    <row r="53" spans="1:9" x14ac:dyDescent="0.2">
      <c r="A53" s="12" t="s">
        <v>37</v>
      </c>
      <c r="B53" s="14">
        <v>12700</v>
      </c>
      <c r="C53" s="17"/>
      <c r="D53" s="31">
        <f>SUM(B53:C53)</f>
        <v>12700</v>
      </c>
      <c r="E53" s="23"/>
      <c r="F53" s="23"/>
      <c r="G53" s="23">
        <f t="shared" si="3"/>
        <v>12700</v>
      </c>
      <c r="H53" s="23">
        <f t="shared" si="4"/>
        <v>0</v>
      </c>
      <c r="I53" s="23">
        <f t="shared" si="5"/>
        <v>12700</v>
      </c>
    </row>
    <row r="54" spans="1:9" x14ac:dyDescent="0.2">
      <c r="A54" s="12" t="s">
        <v>38</v>
      </c>
      <c r="B54" s="14">
        <v>22860</v>
      </c>
      <c r="C54" s="17"/>
      <c r="D54" s="31">
        <f>SUM(B54:C54)</f>
        <v>22860</v>
      </c>
      <c r="E54" s="23"/>
      <c r="F54" s="23"/>
      <c r="G54" s="23">
        <f t="shared" si="3"/>
        <v>22860</v>
      </c>
      <c r="H54" s="23">
        <f t="shared" si="4"/>
        <v>0</v>
      </c>
      <c r="I54" s="23">
        <f t="shared" si="5"/>
        <v>22860</v>
      </c>
    </row>
    <row r="55" spans="1:9" x14ac:dyDescent="0.2">
      <c r="A55" s="33" t="s">
        <v>44</v>
      </c>
      <c r="B55" s="14"/>
      <c r="C55" s="17"/>
      <c r="D55" s="31"/>
      <c r="E55" s="23">
        <v>3424</v>
      </c>
      <c r="F55" s="23"/>
      <c r="G55" s="23">
        <f t="shared" ref="G55" si="22">+B55+E55</f>
        <v>3424</v>
      </c>
      <c r="H55" s="23">
        <f t="shared" ref="H55" si="23">+C55+F55</f>
        <v>0</v>
      </c>
      <c r="I55" s="23">
        <f t="shared" ref="I55" si="24">+G55+H55</f>
        <v>3424</v>
      </c>
    </row>
    <row r="56" spans="1:9" x14ac:dyDescent="0.2">
      <c r="A56" s="12"/>
      <c r="B56" s="8"/>
      <c r="C56" s="8"/>
      <c r="D56" s="13"/>
      <c r="E56" s="23"/>
      <c r="F56" s="23"/>
      <c r="G56" s="23"/>
      <c r="H56" s="23"/>
      <c r="I56" s="23"/>
    </row>
    <row r="57" spans="1:9" x14ac:dyDescent="0.2">
      <c r="A57" s="6" t="s">
        <v>1</v>
      </c>
      <c r="B57" s="7">
        <f>SUM(B9)</f>
        <v>1811273</v>
      </c>
      <c r="C57" s="7">
        <f>SUM(C9)</f>
        <v>147000</v>
      </c>
      <c r="D57" s="7">
        <f>D9</f>
        <v>1958273</v>
      </c>
      <c r="E57" s="7">
        <f t="shared" ref="E57:I57" si="25">E9</f>
        <v>11423</v>
      </c>
      <c r="F57" s="7">
        <f t="shared" si="25"/>
        <v>0</v>
      </c>
      <c r="G57" s="7">
        <f t="shared" si="25"/>
        <v>1822696</v>
      </c>
      <c r="H57" s="7">
        <f t="shared" si="25"/>
        <v>147000</v>
      </c>
      <c r="I57" s="7">
        <f t="shared" si="25"/>
        <v>1969696</v>
      </c>
    </row>
    <row r="58" spans="1:9" x14ac:dyDescent="0.2">
      <c r="A58" s="10"/>
      <c r="D58" s="24">
        <f>+B57+C57</f>
        <v>1958273</v>
      </c>
    </row>
    <row r="59" spans="1:9" x14ac:dyDescent="0.2">
      <c r="A59" s="25"/>
    </row>
    <row r="60" spans="1:9" x14ac:dyDescent="0.2">
      <c r="A60" s="10"/>
    </row>
    <row r="61" spans="1:9" x14ac:dyDescent="0.2">
      <c r="A61" s="10"/>
    </row>
    <row r="62" spans="1:9" x14ac:dyDescent="0.2">
      <c r="A62" s="9"/>
    </row>
    <row r="63" spans="1:9" x14ac:dyDescent="0.2">
      <c r="A63" s="9"/>
    </row>
    <row r="64" spans="1:9" x14ac:dyDescent="0.2">
      <c r="A64" s="10"/>
    </row>
    <row r="65" spans="1:1" x14ac:dyDescent="0.2">
      <c r="A65" s="10"/>
    </row>
    <row r="66" spans="1:1" x14ac:dyDescent="0.2">
      <c r="A66" s="9"/>
    </row>
    <row r="67" spans="1:1" x14ac:dyDescent="0.2">
      <c r="A67" s="9"/>
    </row>
    <row r="68" spans="1:1" x14ac:dyDescent="0.2">
      <c r="A68" s="9"/>
    </row>
    <row r="69" spans="1:1" x14ac:dyDescent="0.2">
      <c r="A69" s="10"/>
    </row>
    <row r="70" spans="1:1" x14ac:dyDescent="0.2">
      <c r="A70" s="9"/>
    </row>
    <row r="71" spans="1:1" x14ac:dyDescent="0.2">
      <c r="A71" s="10"/>
    </row>
    <row r="72" spans="1:1" x14ac:dyDescent="0.2">
      <c r="A72" s="10"/>
    </row>
    <row r="73" spans="1:1" x14ac:dyDescent="0.2">
      <c r="A73" s="9"/>
    </row>
    <row r="74" spans="1:1" x14ac:dyDescent="0.2">
      <c r="A74" s="9"/>
    </row>
    <row r="75" spans="1:1" x14ac:dyDescent="0.2">
      <c r="A75" s="9"/>
    </row>
    <row r="76" spans="1:1" x14ac:dyDescent="0.2">
      <c r="A76" s="9"/>
    </row>
    <row r="77" spans="1:1" x14ac:dyDescent="0.2">
      <c r="A77" s="9"/>
    </row>
    <row r="78" spans="1:1" x14ac:dyDescent="0.2">
      <c r="A78" s="9"/>
    </row>
    <row r="79" spans="1:1" x14ac:dyDescent="0.2">
      <c r="A79" s="9"/>
    </row>
    <row r="80" spans="1:1" x14ac:dyDescent="0.2">
      <c r="A80" s="9"/>
    </row>
    <row r="81" spans="1:1" x14ac:dyDescent="0.2">
      <c r="A81" s="9"/>
    </row>
    <row r="82" spans="1:1" x14ac:dyDescent="0.2">
      <c r="A82" s="9"/>
    </row>
    <row r="83" spans="1:1" x14ac:dyDescent="0.2">
      <c r="A83" s="9"/>
    </row>
    <row r="84" spans="1:1" x14ac:dyDescent="0.2">
      <c r="A84" s="9"/>
    </row>
    <row r="85" spans="1:1" x14ac:dyDescent="0.2">
      <c r="A85" s="9"/>
    </row>
    <row r="86" spans="1:1" x14ac:dyDescent="0.2">
      <c r="A86" s="9"/>
    </row>
    <row r="87" spans="1:1" x14ac:dyDescent="0.2">
      <c r="A87" s="10"/>
    </row>
    <row r="88" spans="1:1" x14ac:dyDescent="0.2">
      <c r="A88" s="10"/>
    </row>
    <row r="89" spans="1:1" x14ac:dyDescent="0.2">
      <c r="A89" s="10"/>
    </row>
    <row r="90" spans="1:1" x14ac:dyDescent="0.2">
      <c r="A90" s="9"/>
    </row>
    <row r="91" spans="1:1" x14ac:dyDescent="0.2">
      <c r="A91" s="10"/>
    </row>
    <row r="92" spans="1:1" x14ac:dyDescent="0.2">
      <c r="A92" s="10"/>
    </row>
    <row r="93" spans="1:1" x14ac:dyDescent="0.2">
      <c r="A93" s="10"/>
    </row>
    <row r="94" spans="1:1" x14ac:dyDescent="0.2">
      <c r="A94" s="10"/>
    </row>
    <row r="95" spans="1:1" x14ac:dyDescent="0.2">
      <c r="A95" s="41"/>
    </row>
    <row r="96" spans="1:1" ht="12.75" customHeight="1" x14ac:dyDescent="0.2">
      <c r="A96" s="41"/>
    </row>
    <row r="97" spans="1:1" x14ac:dyDescent="0.2">
      <c r="A97" s="41"/>
    </row>
    <row r="98" spans="1:1" x14ac:dyDescent="0.2">
      <c r="A98" s="9"/>
    </row>
    <row r="99" spans="1:1" x14ac:dyDescent="0.2">
      <c r="A99" s="10"/>
    </row>
    <row r="100" spans="1:1" x14ac:dyDescent="0.2">
      <c r="A100" s="10"/>
    </row>
    <row r="101" spans="1:1" x14ac:dyDescent="0.2">
      <c r="A101" s="9"/>
    </row>
    <row r="102" spans="1:1" x14ac:dyDescent="0.2">
      <c r="A102" s="10"/>
    </row>
    <row r="103" spans="1:1" x14ac:dyDescent="0.2">
      <c r="A103" s="10"/>
    </row>
    <row r="104" spans="1:1" x14ac:dyDescent="0.2">
      <c r="A104" s="9"/>
    </row>
    <row r="105" spans="1:1" x14ac:dyDescent="0.2">
      <c r="A105" s="10"/>
    </row>
    <row r="106" spans="1:1" x14ac:dyDescent="0.2">
      <c r="A106" s="9"/>
    </row>
    <row r="107" spans="1:1" x14ac:dyDescent="0.2">
      <c r="A107" s="10"/>
    </row>
    <row r="108" spans="1:1" x14ac:dyDescent="0.2">
      <c r="A108" s="9"/>
    </row>
    <row r="109" spans="1:1" x14ac:dyDescent="0.2">
      <c r="A109" s="10"/>
    </row>
    <row r="110" spans="1:1" x14ac:dyDescent="0.2">
      <c r="A110" s="10"/>
    </row>
    <row r="111" spans="1:1" x14ac:dyDescent="0.2">
      <c r="A111" s="10"/>
    </row>
    <row r="112" spans="1:1" x14ac:dyDescent="0.2">
      <c r="A112" s="10"/>
    </row>
    <row r="113" spans="1:1" x14ac:dyDescent="0.2">
      <c r="A113" s="10"/>
    </row>
    <row r="114" spans="1:1" x14ac:dyDescent="0.2">
      <c r="A114" s="10"/>
    </row>
    <row r="115" spans="1:1" x14ac:dyDescent="0.2">
      <c r="A115" s="10"/>
    </row>
    <row r="116" spans="1:1" x14ac:dyDescent="0.2">
      <c r="A116" s="10"/>
    </row>
    <row r="117" spans="1:1" ht="12.75" customHeight="1" x14ac:dyDescent="0.2">
      <c r="A117" s="10"/>
    </row>
    <row r="118" spans="1:1" x14ac:dyDescent="0.2">
      <c r="A118" s="10"/>
    </row>
    <row r="119" spans="1:1" x14ac:dyDescent="0.2">
      <c r="A119" s="10"/>
    </row>
    <row r="120" spans="1:1" x14ac:dyDescent="0.2">
      <c r="A120" s="10"/>
    </row>
    <row r="121" spans="1:1" x14ac:dyDescent="0.2">
      <c r="A121" s="10"/>
    </row>
    <row r="122" spans="1:1" x14ac:dyDescent="0.2">
      <c r="A122" s="10"/>
    </row>
    <row r="123" spans="1:1" x14ac:dyDescent="0.2">
      <c r="A123" s="10"/>
    </row>
    <row r="124" spans="1:1" x14ac:dyDescent="0.2">
      <c r="A124" s="10"/>
    </row>
    <row r="125" spans="1:1" x14ac:dyDescent="0.2">
      <c r="A125" s="10"/>
    </row>
    <row r="126" spans="1:1" x14ac:dyDescent="0.2">
      <c r="A126" s="10"/>
    </row>
    <row r="127" spans="1:1" x14ac:dyDescent="0.2">
      <c r="A127" s="10"/>
    </row>
    <row r="128" spans="1:1" x14ac:dyDescent="0.2">
      <c r="A128" s="10"/>
    </row>
    <row r="129" spans="1:1" x14ac:dyDescent="0.2">
      <c r="A129" s="10"/>
    </row>
    <row r="130" spans="1:1" x14ac:dyDescent="0.2">
      <c r="A130" s="10"/>
    </row>
    <row r="131" spans="1:1" x14ac:dyDescent="0.2">
      <c r="A131" s="10"/>
    </row>
    <row r="132" spans="1:1" x14ac:dyDescent="0.2">
      <c r="A132" s="10"/>
    </row>
    <row r="133" spans="1:1" x14ac:dyDescent="0.2">
      <c r="A133" s="10"/>
    </row>
    <row r="134" spans="1:1" x14ac:dyDescent="0.2">
      <c r="A134" s="10"/>
    </row>
    <row r="135" spans="1:1" x14ac:dyDescent="0.2">
      <c r="A135" s="10"/>
    </row>
    <row r="136" spans="1:1" x14ac:dyDescent="0.2">
      <c r="A136" s="10"/>
    </row>
    <row r="137" spans="1:1" x14ac:dyDescent="0.2">
      <c r="A137" s="10"/>
    </row>
    <row r="138" spans="1:1" x14ac:dyDescent="0.2">
      <c r="A138" s="10"/>
    </row>
    <row r="139" spans="1:1" x14ac:dyDescent="0.2">
      <c r="A139" s="10"/>
    </row>
    <row r="140" spans="1:1" x14ac:dyDescent="0.2">
      <c r="A140" s="10"/>
    </row>
    <row r="141" spans="1:1" x14ac:dyDescent="0.2">
      <c r="A141" s="10"/>
    </row>
    <row r="142" spans="1:1" x14ac:dyDescent="0.2">
      <c r="A142" s="10"/>
    </row>
    <row r="143" spans="1:1" x14ac:dyDescent="0.2">
      <c r="A143" s="10"/>
    </row>
    <row r="144" spans="1:1" x14ac:dyDescent="0.2">
      <c r="A144" s="10"/>
    </row>
    <row r="145" spans="1:1" x14ac:dyDescent="0.2">
      <c r="A145" s="10"/>
    </row>
    <row r="146" spans="1:1" x14ac:dyDescent="0.2">
      <c r="A146" s="10"/>
    </row>
    <row r="147" spans="1:1" x14ac:dyDescent="0.2">
      <c r="A147" s="10"/>
    </row>
    <row r="148" spans="1:1" x14ac:dyDescent="0.2">
      <c r="A148" s="10"/>
    </row>
    <row r="149" spans="1:1" x14ac:dyDescent="0.2">
      <c r="A149" s="10"/>
    </row>
    <row r="150" spans="1:1" x14ac:dyDescent="0.2">
      <c r="A150" s="10"/>
    </row>
    <row r="151" spans="1:1" x14ac:dyDescent="0.2">
      <c r="A151" s="10"/>
    </row>
    <row r="152" spans="1:1" x14ac:dyDescent="0.2">
      <c r="A152" s="10"/>
    </row>
    <row r="153" spans="1:1" x14ac:dyDescent="0.2">
      <c r="A153" s="10"/>
    </row>
    <row r="154" spans="1:1" x14ac:dyDescent="0.2">
      <c r="A154" s="10"/>
    </row>
    <row r="155" spans="1:1" x14ac:dyDescent="0.2">
      <c r="A155" s="10"/>
    </row>
    <row r="156" spans="1:1" x14ac:dyDescent="0.2">
      <c r="A156" s="10"/>
    </row>
    <row r="157" spans="1:1" x14ac:dyDescent="0.2">
      <c r="A157" s="10"/>
    </row>
    <row r="158" spans="1:1" x14ac:dyDescent="0.2">
      <c r="A158" s="10"/>
    </row>
    <row r="159" spans="1:1" x14ac:dyDescent="0.2">
      <c r="A159" s="10"/>
    </row>
    <row r="160" spans="1:1" x14ac:dyDescent="0.2">
      <c r="A160" s="10"/>
    </row>
    <row r="161" spans="1:1" x14ac:dyDescent="0.2">
      <c r="A161" s="10"/>
    </row>
    <row r="162" spans="1:1" x14ac:dyDescent="0.2">
      <c r="A162" s="10"/>
    </row>
    <row r="163" spans="1:1" x14ac:dyDescent="0.2">
      <c r="A163" s="10"/>
    </row>
    <row r="164" spans="1:1" x14ac:dyDescent="0.2">
      <c r="A164" s="10"/>
    </row>
    <row r="165" spans="1:1" x14ac:dyDescent="0.2">
      <c r="A165" s="10"/>
    </row>
    <row r="166" spans="1:1" x14ac:dyDescent="0.2">
      <c r="A166" s="10"/>
    </row>
    <row r="167" spans="1:1" x14ac:dyDescent="0.2">
      <c r="A167" s="10"/>
    </row>
    <row r="168" spans="1:1" x14ac:dyDescent="0.2">
      <c r="A168" s="10"/>
    </row>
    <row r="169" spans="1:1" x14ac:dyDescent="0.2">
      <c r="A169" s="10"/>
    </row>
    <row r="170" spans="1:1" x14ac:dyDescent="0.2">
      <c r="A170" s="10"/>
    </row>
    <row r="171" spans="1:1" x14ac:dyDescent="0.2">
      <c r="A171" s="10"/>
    </row>
    <row r="172" spans="1:1" x14ac:dyDescent="0.2">
      <c r="A172" s="10"/>
    </row>
    <row r="173" spans="1:1" x14ac:dyDescent="0.2">
      <c r="A173" s="10"/>
    </row>
    <row r="174" spans="1:1" x14ac:dyDescent="0.2">
      <c r="A174" s="10"/>
    </row>
    <row r="175" spans="1:1" x14ac:dyDescent="0.2">
      <c r="A175" s="10"/>
    </row>
    <row r="176" spans="1:1" x14ac:dyDescent="0.2">
      <c r="A176" s="10"/>
    </row>
    <row r="177" spans="1:1" x14ac:dyDescent="0.2">
      <c r="A177" s="10"/>
    </row>
    <row r="178" spans="1:1" x14ac:dyDescent="0.2">
      <c r="A178" s="10"/>
    </row>
    <row r="179" spans="1:1" x14ac:dyDescent="0.2">
      <c r="A179" s="10"/>
    </row>
    <row r="180" spans="1:1" x14ac:dyDescent="0.2">
      <c r="A180" s="10"/>
    </row>
    <row r="181" spans="1:1" x14ac:dyDescent="0.2">
      <c r="A181" s="10"/>
    </row>
    <row r="182" spans="1:1" x14ac:dyDescent="0.2">
      <c r="A182" s="10"/>
    </row>
    <row r="183" spans="1:1" x14ac:dyDescent="0.2">
      <c r="A183" s="10"/>
    </row>
    <row r="184" spans="1:1" x14ac:dyDescent="0.2">
      <c r="A184" s="10"/>
    </row>
    <row r="185" spans="1:1" x14ac:dyDescent="0.2">
      <c r="A185" s="10"/>
    </row>
  </sheetData>
  <mergeCells count="14">
    <mergeCell ref="A3:D3"/>
    <mergeCell ref="A95:A97"/>
    <mergeCell ref="A6:A8"/>
    <mergeCell ref="B6:D6"/>
    <mergeCell ref="B7:B8"/>
    <mergeCell ref="C7:C8"/>
    <mergeCell ref="D7:D8"/>
    <mergeCell ref="E6:F6"/>
    <mergeCell ref="G6:I6"/>
    <mergeCell ref="E7:E8"/>
    <mergeCell ref="F7:F8"/>
    <mergeCell ref="G7:G8"/>
    <mergeCell ref="H7:H8"/>
    <mergeCell ref="I7:I8"/>
  </mergeCells>
  <phoneticPr fontId="0" type="noConversion"/>
  <printOptions horizontalCentered="1"/>
  <pageMargins left="0.19685039370078741" right="0.19685039370078741" top="0.19685039370078741" bottom="0" header="0.51181102362204722" footer="0.51181102362204722"/>
  <pageSetup paperSize="9" scale="71" fitToHeight="0" orientation="portrait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A7764-6168-450C-A29B-ED1F59E6D347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3DF1C-D122-4F65-9FD3-A98BDE71901A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2025-04-07T12:34:46Z</cp:lastPrinted>
  <dcterms:created xsi:type="dcterms:W3CDTF">1997-01-17T14:02:09Z</dcterms:created>
  <dcterms:modified xsi:type="dcterms:W3CDTF">2025-04-07T12:34:50Z</dcterms:modified>
</cp:coreProperties>
</file>