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1EB30826-7FD3-4B07-BC2B-61FBEA6608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Munka1!$A$1:$AF$265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67" i="1" l="1"/>
  <c r="AC66" i="1"/>
  <c r="AE66" i="1"/>
  <c r="AE264" i="1"/>
  <c r="B262" i="1" l="1"/>
  <c r="C262" i="1"/>
  <c r="D262" i="1"/>
  <c r="E262" i="1"/>
  <c r="F262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AE63" i="1"/>
  <c r="AE18" i="1"/>
  <c r="T208" i="1"/>
  <c r="U208" i="1"/>
  <c r="V208" i="1"/>
  <c r="W208" i="1"/>
  <c r="X208" i="1"/>
  <c r="Y208" i="1"/>
  <c r="Z208" i="1"/>
  <c r="AA208" i="1"/>
  <c r="AB208" i="1"/>
  <c r="AC208" i="1"/>
  <c r="AD208" i="1"/>
  <c r="T209" i="1"/>
  <c r="U209" i="1"/>
  <c r="V209" i="1"/>
  <c r="W209" i="1"/>
  <c r="X209" i="1"/>
  <c r="Y209" i="1"/>
  <c r="Z209" i="1"/>
  <c r="AA209" i="1"/>
  <c r="AB209" i="1"/>
  <c r="AC209" i="1"/>
  <c r="AD209" i="1"/>
  <c r="T210" i="1"/>
  <c r="U210" i="1"/>
  <c r="V210" i="1"/>
  <c r="W210" i="1"/>
  <c r="X210" i="1"/>
  <c r="Y210" i="1"/>
  <c r="Z210" i="1"/>
  <c r="AA210" i="1"/>
  <c r="AB210" i="1"/>
  <c r="AC210" i="1"/>
  <c r="AD210" i="1"/>
  <c r="T211" i="1"/>
  <c r="U211" i="1"/>
  <c r="V211" i="1"/>
  <c r="W211" i="1"/>
  <c r="X211" i="1"/>
  <c r="Y211" i="1"/>
  <c r="Z211" i="1"/>
  <c r="AA211" i="1"/>
  <c r="AB211" i="1"/>
  <c r="AC211" i="1"/>
  <c r="AD211" i="1"/>
  <c r="T212" i="1"/>
  <c r="U212" i="1"/>
  <c r="V212" i="1"/>
  <c r="W212" i="1"/>
  <c r="X212" i="1"/>
  <c r="Y212" i="1"/>
  <c r="Z212" i="1"/>
  <c r="AA212" i="1"/>
  <c r="AB212" i="1"/>
  <c r="AC212" i="1"/>
  <c r="AD212" i="1"/>
  <c r="T213" i="1"/>
  <c r="U213" i="1"/>
  <c r="V213" i="1"/>
  <c r="W213" i="1"/>
  <c r="X213" i="1"/>
  <c r="Y213" i="1"/>
  <c r="Z213" i="1"/>
  <c r="AA213" i="1"/>
  <c r="AB213" i="1"/>
  <c r="AC213" i="1"/>
  <c r="AD213" i="1"/>
  <c r="T214" i="1"/>
  <c r="U214" i="1"/>
  <c r="V214" i="1"/>
  <c r="W214" i="1"/>
  <c r="X214" i="1"/>
  <c r="Y214" i="1"/>
  <c r="Z214" i="1"/>
  <c r="AA214" i="1"/>
  <c r="AB214" i="1"/>
  <c r="AC214" i="1"/>
  <c r="AD214" i="1"/>
  <c r="T215" i="1"/>
  <c r="U215" i="1"/>
  <c r="V215" i="1"/>
  <c r="W215" i="1"/>
  <c r="X215" i="1"/>
  <c r="Y215" i="1"/>
  <c r="Z215" i="1"/>
  <c r="AA215" i="1"/>
  <c r="AB215" i="1"/>
  <c r="AC215" i="1"/>
  <c r="AD215" i="1"/>
  <c r="T216" i="1"/>
  <c r="U216" i="1"/>
  <c r="V216" i="1"/>
  <c r="W216" i="1"/>
  <c r="X216" i="1"/>
  <c r="Y216" i="1"/>
  <c r="Z216" i="1"/>
  <c r="AA216" i="1"/>
  <c r="AB216" i="1"/>
  <c r="T217" i="1"/>
  <c r="U217" i="1"/>
  <c r="V217" i="1"/>
  <c r="W217" i="1"/>
  <c r="X217" i="1"/>
  <c r="Y217" i="1"/>
  <c r="Z217" i="1"/>
  <c r="AA217" i="1"/>
  <c r="AB217" i="1"/>
  <c r="AC217" i="1"/>
  <c r="AD217" i="1"/>
  <c r="T218" i="1"/>
  <c r="U218" i="1"/>
  <c r="V218" i="1"/>
  <c r="W218" i="1"/>
  <c r="X218" i="1"/>
  <c r="Y218" i="1"/>
  <c r="Z218" i="1"/>
  <c r="AA218" i="1"/>
  <c r="AB218" i="1"/>
  <c r="AC218" i="1"/>
  <c r="AD218" i="1"/>
  <c r="T219" i="1"/>
  <c r="U219" i="1"/>
  <c r="W219" i="1"/>
  <c r="X219" i="1"/>
  <c r="Y219" i="1"/>
  <c r="Z219" i="1"/>
  <c r="AA219" i="1"/>
  <c r="AB219" i="1"/>
  <c r="T220" i="1"/>
  <c r="U220" i="1"/>
  <c r="V220" i="1"/>
  <c r="W220" i="1"/>
  <c r="X220" i="1"/>
  <c r="Y220" i="1"/>
  <c r="Z220" i="1"/>
  <c r="AA220" i="1"/>
  <c r="AB220" i="1"/>
  <c r="AC220" i="1"/>
  <c r="AD220" i="1"/>
  <c r="T221" i="1"/>
  <c r="U221" i="1"/>
  <c r="V221" i="1"/>
  <c r="W221" i="1"/>
  <c r="X221" i="1"/>
  <c r="Y221" i="1"/>
  <c r="Z221" i="1"/>
  <c r="AA221" i="1"/>
  <c r="AB221" i="1"/>
  <c r="AC221" i="1"/>
  <c r="AD221" i="1"/>
  <c r="T222" i="1"/>
  <c r="U222" i="1"/>
  <c r="V222" i="1"/>
  <c r="W222" i="1"/>
  <c r="X222" i="1"/>
  <c r="Y222" i="1"/>
  <c r="Z222" i="1"/>
  <c r="AA222" i="1"/>
  <c r="AB222" i="1"/>
  <c r="T223" i="1"/>
  <c r="U223" i="1"/>
  <c r="V223" i="1"/>
  <c r="W223" i="1"/>
  <c r="X223" i="1"/>
  <c r="Y223" i="1"/>
  <c r="Z223" i="1"/>
  <c r="AA223" i="1"/>
  <c r="AB223" i="1"/>
  <c r="AC223" i="1"/>
  <c r="AD223" i="1"/>
  <c r="T224" i="1"/>
  <c r="U224" i="1"/>
  <c r="V224" i="1"/>
  <c r="W224" i="1"/>
  <c r="X224" i="1"/>
  <c r="Y224" i="1"/>
  <c r="Z224" i="1"/>
  <c r="AA224" i="1"/>
  <c r="AB224" i="1"/>
  <c r="AC224" i="1"/>
  <c r="AD224" i="1"/>
  <c r="T225" i="1"/>
  <c r="U225" i="1"/>
  <c r="V225" i="1"/>
  <c r="W225" i="1"/>
  <c r="X225" i="1"/>
  <c r="Y225" i="1"/>
  <c r="Z225" i="1"/>
  <c r="AA225" i="1"/>
  <c r="AB225" i="1"/>
  <c r="AC225" i="1"/>
  <c r="AD225" i="1"/>
  <c r="T226" i="1"/>
  <c r="U226" i="1"/>
  <c r="V226" i="1"/>
  <c r="W226" i="1"/>
  <c r="X226" i="1"/>
  <c r="Y226" i="1"/>
  <c r="Z226" i="1"/>
  <c r="AA226" i="1"/>
  <c r="AB226" i="1"/>
  <c r="AC226" i="1"/>
  <c r="AD226" i="1"/>
  <c r="T227" i="1"/>
  <c r="U227" i="1"/>
  <c r="V227" i="1"/>
  <c r="W227" i="1"/>
  <c r="X227" i="1"/>
  <c r="Y227" i="1"/>
  <c r="Z227" i="1"/>
  <c r="AA227" i="1"/>
  <c r="AB227" i="1"/>
  <c r="AC227" i="1"/>
  <c r="AD227" i="1"/>
  <c r="T228" i="1"/>
  <c r="U228" i="1"/>
  <c r="V228" i="1"/>
  <c r="W228" i="1"/>
  <c r="X228" i="1"/>
  <c r="Y228" i="1"/>
  <c r="Z228" i="1"/>
  <c r="AA228" i="1"/>
  <c r="AB228" i="1"/>
  <c r="AC228" i="1"/>
  <c r="AD228" i="1"/>
  <c r="T229" i="1"/>
  <c r="U229" i="1"/>
  <c r="V229" i="1"/>
  <c r="W229" i="1"/>
  <c r="X229" i="1"/>
  <c r="Y229" i="1"/>
  <c r="Z229" i="1"/>
  <c r="AA229" i="1"/>
  <c r="AB229" i="1"/>
  <c r="AC229" i="1"/>
  <c r="AD229" i="1"/>
  <c r="T230" i="1"/>
  <c r="U230" i="1"/>
  <c r="V230" i="1"/>
  <c r="W230" i="1"/>
  <c r="X230" i="1"/>
  <c r="Y230" i="1"/>
  <c r="Z230" i="1"/>
  <c r="AA230" i="1"/>
  <c r="AB230" i="1"/>
  <c r="AC230" i="1"/>
  <c r="AD230" i="1"/>
  <c r="T231" i="1"/>
  <c r="U231" i="1"/>
  <c r="V231" i="1"/>
  <c r="W231" i="1"/>
  <c r="X231" i="1"/>
  <c r="Y231" i="1"/>
  <c r="Z231" i="1"/>
  <c r="AA231" i="1"/>
  <c r="AB231" i="1"/>
  <c r="AC231" i="1"/>
  <c r="AD231" i="1"/>
  <c r="T232" i="1"/>
  <c r="U232" i="1"/>
  <c r="V232" i="1"/>
  <c r="W232" i="1"/>
  <c r="X232" i="1"/>
  <c r="Y232" i="1"/>
  <c r="Z232" i="1"/>
  <c r="AA232" i="1"/>
  <c r="AB232" i="1"/>
  <c r="T233" i="1"/>
  <c r="U233" i="1"/>
  <c r="V233" i="1"/>
  <c r="W233" i="1"/>
  <c r="X233" i="1"/>
  <c r="Y233" i="1"/>
  <c r="Z233" i="1"/>
  <c r="AA233" i="1"/>
  <c r="AB233" i="1"/>
  <c r="AC233" i="1"/>
  <c r="AD233" i="1"/>
  <c r="T234" i="1"/>
  <c r="U234" i="1"/>
  <c r="V234" i="1"/>
  <c r="W234" i="1"/>
  <c r="X234" i="1"/>
  <c r="Y234" i="1"/>
  <c r="Z234" i="1"/>
  <c r="AA234" i="1"/>
  <c r="AB234" i="1"/>
  <c r="AC234" i="1"/>
  <c r="AD234" i="1"/>
  <c r="T235" i="1"/>
  <c r="U235" i="1"/>
  <c r="V235" i="1"/>
  <c r="W235" i="1"/>
  <c r="X235" i="1"/>
  <c r="Y235" i="1"/>
  <c r="Z235" i="1"/>
  <c r="AA235" i="1"/>
  <c r="AB235" i="1"/>
  <c r="AC235" i="1"/>
  <c r="AD235" i="1"/>
  <c r="T236" i="1"/>
  <c r="U236" i="1"/>
  <c r="V236" i="1"/>
  <c r="W236" i="1"/>
  <c r="X236" i="1"/>
  <c r="Y236" i="1"/>
  <c r="Z236" i="1"/>
  <c r="AA236" i="1"/>
  <c r="AB236" i="1"/>
  <c r="AC236" i="1"/>
  <c r="AD236" i="1"/>
  <c r="T238" i="1"/>
  <c r="U238" i="1"/>
  <c r="V238" i="1"/>
  <c r="W238" i="1"/>
  <c r="X238" i="1"/>
  <c r="Y238" i="1"/>
  <c r="Z238" i="1"/>
  <c r="AA238" i="1"/>
  <c r="AB238" i="1"/>
  <c r="AC238" i="1"/>
  <c r="AD238" i="1"/>
  <c r="T239" i="1"/>
  <c r="U239" i="1"/>
  <c r="V239" i="1"/>
  <c r="W239" i="1"/>
  <c r="X239" i="1"/>
  <c r="Y239" i="1"/>
  <c r="Z239" i="1"/>
  <c r="AA239" i="1"/>
  <c r="AB239" i="1"/>
  <c r="AC239" i="1"/>
  <c r="AD239" i="1"/>
  <c r="T240" i="1"/>
  <c r="U240" i="1"/>
  <c r="V240" i="1"/>
  <c r="W240" i="1"/>
  <c r="X240" i="1"/>
  <c r="Y240" i="1"/>
  <c r="Z240" i="1"/>
  <c r="AA240" i="1"/>
  <c r="AB240" i="1"/>
  <c r="AC240" i="1"/>
  <c r="AD240" i="1"/>
  <c r="T241" i="1"/>
  <c r="U241" i="1"/>
  <c r="V241" i="1"/>
  <c r="W241" i="1"/>
  <c r="X241" i="1"/>
  <c r="Y241" i="1"/>
  <c r="Z241" i="1"/>
  <c r="AA241" i="1"/>
  <c r="AB241" i="1"/>
  <c r="AC241" i="1"/>
  <c r="AD241" i="1"/>
  <c r="T242" i="1"/>
  <c r="U242" i="1"/>
  <c r="V242" i="1"/>
  <c r="W242" i="1"/>
  <c r="X242" i="1"/>
  <c r="Y242" i="1"/>
  <c r="Z242" i="1"/>
  <c r="AA242" i="1"/>
  <c r="AB242" i="1"/>
  <c r="AC242" i="1"/>
  <c r="AD242" i="1"/>
  <c r="T243" i="1"/>
  <c r="U243" i="1"/>
  <c r="V243" i="1"/>
  <c r="W243" i="1"/>
  <c r="X243" i="1"/>
  <c r="Y243" i="1"/>
  <c r="Z243" i="1"/>
  <c r="AA243" i="1"/>
  <c r="AB243" i="1"/>
  <c r="AC243" i="1"/>
  <c r="AD243" i="1"/>
  <c r="T244" i="1"/>
  <c r="U244" i="1"/>
  <c r="V244" i="1"/>
  <c r="W244" i="1"/>
  <c r="X244" i="1"/>
  <c r="Y244" i="1"/>
  <c r="Z244" i="1"/>
  <c r="AA244" i="1"/>
  <c r="AB244" i="1"/>
  <c r="AC244" i="1"/>
  <c r="AD244" i="1"/>
  <c r="T245" i="1"/>
  <c r="U245" i="1"/>
  <c r="V245" i="1"/>
  <c r="W245" i="1"/>
  <c r="X245" i="1"/>
  <c r="Y245" i="1"/>
  <c r="Z245" i="1"/>
  <c r="AA245" i="1"/>
  <c r="AB245" i="1"/>
  <c r="AC245" i="1"/>
  <c r="AD245" i="1"/>
  <c r="T246" i="1"/>
  <c r="U246" i="1"/>
  <c r="V246" i="1"/>
  <c r="W246" i="1"/>
  <c r="X246" i="1"/>
  <c r="Y246" i="1"/>
  <c r="Z246" i="1"/>
  <c r="AA246" i="1"/>
  <c r="AB246" i="1"/>
  <c r="AC246" i="1"/>
  <c r="AD246" i="1"/>
  <c r="T247" i="1"/>
  <c r="U247" i="1"/>
  <c r="V247" i="1"/>
  <c r="W247" i="1"/>
  <c r="X247" i="1"/>
  <c r="Y247" i="1"/>
  <c r="Z247" i="1"/>
  <c r="AA247" i="1"/>
  <c r="AB247" i="1"/>
  <c r="T248" i="1"/>
  <c r="U248" i="1"/>
  <c r="V248" i="1"/>
  <c r="W248" i="1"/>
  <c r="X248" i="1"/>
  <c r="Y248" i="1"/>
  <c r="Z248" i="1"/>
  <c r="AA248" i="1"/>
  <c r="AB248" i="1"/>
  <c r="AC248" i="1"/>
  <c r="AD248" i="1"/>
  <c r="T249" i="1"/>
  <c r="U249" i="1"/>
  <c r="V249" i="1"/>
  <c r="W249" i="1"/>
  <c r="X249" i="1"/>
  <c r="Y249" i="1"/>
  <c r="Z249" i="1"/>
  <c r="AA249" i="1"/>
  <c r="AB249" i="1"/>
  <c r="AC249" i="1"/>
  <c r="AD249" i="1"/>
  <c r="T250" i="1"/>
  <c r="U250" i="1"/>
  <c r="V250" i="1"/>
  <c r="W250" i="1"/>
  <c r="X250" i="1"/>
  <c r="Y250" i="1"/>
  <c r="Z250" i="1"/>
  <c r="AA250" i="1"/>
  <c r="AB250" i="1"/>
  <c r="AC250" i="1"/>
  <c r="AD250" i="1"/>
  <c r="T251" i="1"/>
  <c r="U251" i="1"/>
  <c r="V251" i="1"/>
  <c r="W251" i="1"/>
  <c r="X251" i="1"/>
  <c r="Y251" i="1"/>
  <c r="Z251" i="1"/>
  <c r="AA251" i="1"/>
  <c r="AB251" i="1"/>
  <c r="T252" i="1"/>
  <c r="U252" i="1"/>
  <c r="V252" i="1"/>
  <c r="W252" i="1"/>
  <c r="X252" i="1"/>
  <c r="Y252" i="1"/>
  <c r="Z252" i="1"/>
  <c r="AA252" i="1"/>
  <c r="AB252" i="1"/>
  <c r="AC252" i="1"/>
  <c r="AD252" i="1"/>
  <c r="T253" i="1"/>
  <c r="U253" i="1"/>
  <c r="V253" i="1"/>
  <c r="W253" i="1"/>
  <c r="X253" i="1"/>
  <c r="Y253" i="1"/>
  <c r="Z253" i="1"/>
  <c r="AA253" i="1"/>
  <c r="AB253" i="1"/>
  <c r="AC253" i="1"/>
  <c r="AD253" i="1"/>
  <c r="T254" i="1"/>
  <c r="U254" i="1"/>
  <c r="V254" i="1"/>
  <c r="W254" i="1"/>
  <c r="X254" i="1"/>
  <c r="Y254" i="1"/>
  <c r="Z254" i="1"/>
  <c r="AA254" i="1"/>
  <c r="AB254" i="1"/>
  <c r="T255" i="1"/>
  <c r="U255" i="1"/>
  <c r="V255" i="1"/>
  <c r="W255" i="1"/>
  <c r="X255" i="1"/>
  <c r="Y255" i="1"/>
  <c r="Z255" i="1"/>
  <c r="AA255" i="1"/>
  <c r="AB255" i="1"/>
  <c r="AC255" i="1"/>
  <c r="AD255" i="1"/>
  <c r="T256" i="1"/>
  <c r="U256" i="1"/>
  <c r="V256" i="1"/>
  <c r="W256" i="1"/>
  <c r="X256" i="1"/>
  <c r="Y256" i="1"/>
  <c r="Z256" i="1"/>
  <c r="AA256" i="1"/>
  <c r="AB256" i="1"/>
  <c r="AC256" i="1"/>
  <c r="AD256" i="1"/>
  <c r="T257" i="1"/>
  <c r="U257" i="1"/>
  <c r="V257" i="1"/>
  <c r="W257" i="1"/>
  <c r="X257" i="1"/>
  <c r="Y257" i="1"/>
  <c r="Z257" i="1"/>
  <c r="AA257" i="1"/>
  <c r="AB257" i="1"/>
  <c r="T258" i="1"/>
  <c r="U258" i="1"/>
  <c r="V258" i="1"/>
  <c r="W258" i="1"/>
  <c r="X258" i="1"/>
  <c r="Y258" i="1"/>
  <c r="Z258" i="1"/>
  <c r="AA258" i="1"/>
  <c r="AB258" i="1"/>
  <c r="T259" i="1"/>
  <c r="U259" i="1"/>
  <c r="V259" i="1"/>
  <c r="W259" i="1"/>
  <c r="X259" i="1"/>
  <c r="Y259" i="1"/>
  <c r="Z259" i="1"/>
  <c r="AA259" i="1"/>
  <c r="AB259" i="1"/>
  <c r="AC259" i="1"/>
  <c r="AD259" i="1"/>
  <c r="T260" i="1"/>
  <c r="U260" i="1"/>
  <c r="V260" i="1"/>
  <c r="W260" i="1"/>
  <c r="X260" i="1"/>
  <c r="Y260" i="1"/>
  <c r="Z260" i="1"/>
  <c r="AA260" i="1"/>
  <c r="AB260" i="1"/>
  <c r="AC260" i="1"/>
  <c r="AD260" i="1"/>
  <c r="T261" i="1"/>
  <c r="U261" i="1"/>
  <c r="V261" i="1"/>
  <c r="W261" i="1"/>
  <c r="X261" i="1"/>
  <c r="Y261" i="1"/>
  <c r="Z261" i="1"/>
  <c r="AA261" i="1"/>
  <c r="AB261" i="1"/>
  <c r="AC261" i="1"/>
  <c r="AD261" i="1"/>
  <c r="T263" i="1"/>
  <c r="U263" i="1"/>
  <c r="V263" i="1"/>
  <c r="W263" i="1"/>
  <c r="X263" i="1"/>
  <c r="Y263" i="1"/>
  <c r="Z263" i="1"/>
  <c r="AA263" i="1"/>
  <c r="AB263" i="1"/>
  <c r="AC263" i="1"/>
  <c r="AD263" i="1"/>
  <c r="T264" i="1"/>
  <c r="U264" i="1"/>
  <c r="V264" i="1"/>
  <c r="W264" i="1"/>
  <c r="X264" i="1"/>
  <c r="Y264" i="1"/>
  <c r="Z264" i="1"/>
  <c r="AA264" i="1"/>
  <c r="AB264" i="1"/>
  <c r="T265" i="1"/>
  <c r="U265" i="1"/>
  <c r="V265" i="1"/>
  <c r="W265" i="1"/>
  <c r="X265" i="1"/>
  <c r="Y265" i="1"/>
  <c r="Z265" i="1"/>
  <c r="AA265" i="1"/>
  <c r="AB265" i="1"/>
  <c r="AD197" i="1"/>
  <c r="AC197" i="1"/>
  <c r="AE196" i="1"/>
  <c r="AE194" i="1"/>
  <c r="AE193" i="1"/>
  <c r="AE192" i="1"/>
  <c r="AD190" i="1"/>
  <c r="AC190" i="1"/>
  <c r="AE189" i="1"/>
  <c r="AE188" i="1"/>
  <c r="AD187" i="1"/>
  <c r="AC187" i="1"/>
  <c r="AE186" i="1"/>
  <c r="AE185" i="1"/>
  <c r="AD184" i="1"/>
  <c r="AC184" i="1"/>
  <c r="AE183" i="1"/>
  <c r="AE182" i="1"/>
  <c r="AE181" i="1"/>
  <c r="AD180" i="1"/>
  <c r="AC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D165" i="1"/>
  <c r="AC165" i="1"/>
  <c r="AE164" i="1"/>
  <c r="AE163" i="1"/>
  <c r="AE162" i="1"/>
  <c r="AE161" i="1"/>
  <c r="AE160" i="1"/>
  <c r="AE159" i="1"/>
  <c r="AE158" i="1"/>
  <c r="AE157" i="1"/>
  <c r="AE156" i="1"/>
  <c r="AD155" i="1"/>
  <c r="AC155" i="1"/>
  <c r="AE154" i="1"/>
  <c r="AE153" i="1"/>
  <c r="AD152" i="1"/>
  <c r="AC152" i="1"/>
  <c r="AE151" i="1"/>
  <c r="AE150" i="1"/>
  <c r="AE152" i="1" s="1"/>
  <c r="AD149" i="1"/>
  <c r="AC149" i="1"/>
  <c r="AE148" i="1"/>
  <c r="AE147" i="1"/>
  <c r="AE146" i="1"/>
  <c r="AE145" i="1"/>
  <c r="AE144" i="1"/>
  <c r="AE143" i="1"/>
  <c r="AE142" i="1"/>
  <c r="AE141" i="1"/>
  <c r="AD131" i="1"/>
  <c r="AC131" i="1"/>
  <c r="AE130" i="1"/>
  <c r="AE128" i="1"/>
  <c r="AE127" i="1"/>
  <c r="AE126" i="1"/>
  <c r="AD124" i="1"/>
  <c r="AC124" i="1"/>
  <c r="AE123" i="1"/>
  <c r="AE122" i="1"/>
  <c r="AD121" i="1"/>
  <c r="AC121" i="1"/>
  <c r="AE120" i="1"/>
  <c r="AE119" i="1"/>
  <c r="AD118" i="1"/>
  <c r="AC118" i="1"/>
  <c r="AE117" i="1"/>
  <c r="AE116" i="1"/>
  <c r="AE115" i="1"/>
  <c r="AD114" i="1"/>
  <c r="AC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D99" i="1"/>
  <c r="AC99" i="1"/>
  <c r="AE98" i="1"/>
  <c r="AE97" i="1"/>
  <c r="AE96" i="1"/>
  <c r="AE95" i="1"/>
  <c r="AE94" i="1"/>
  <c r="AE93" i="1"/>
  <c r="AE92" i="1"/>
  <c r="AE91" i="1"/>
  <c r="AE90" i="1"/>
  <c r="AD89" i="1"/>
  <c r="AC89" i="1"/>
  <c r="AE88" i="1"/>
  <c r="AE87" i="1"/>
  <c r="AD86" i="1"/>
  <c r="AC86" i="1"/>
  <c r="AE85" i="1"/>
  <c r="AE84" i="1"/>
  <c r="AD83" i="1"/>
  <c r="AC83" i="1"/>
  <c r="AE82" i="1"/>
  <c r="AE81" i="1"/>
  <c r="AE80" i="1"/>
  <c r="AE79" i="1"/>
  <c r="AE78" i="1"/>
  <c r="AE77" i="1"/>
  <c r="AE76" i="1"/>
  <c r="AE75" i="1"/>
  <c r="AE64" i="1"/>
  <c r="AE62" i="1"/>
  <c r="AE61" i="1"/>
  <c r="AE60" i="1"/>
  <c r="AE259" i="1" s="1"/>
  <c r="AD65" i="1"/>
  <c r="AD264" i="1" s="1"/>
  <c r="AC65" i="1"/>
  <c r="AC264" i="1" s="1"/>
  <c r="AD58" i="1"/>
  <c r="AD257" i="1" s="1"/>
  <c r="AC58" i="1"/>
  <c r="AE57" i="1"/>
  <c r="AE56" i="1"/>
  <c r="AD55" i="1"/>
  <c r="AD254" i="1" s="1"/>
  <c r="AE54" i="1"/>
  <c r="AC55" i="1"/>
  <c r="AE51" i="1"/>
  <c r="AE50" i="1"/>
  <c r="AD52" i="1"/>
  <c r="AD251" i="1" s="1"/>
  <c r="AE49" i="1"/>
  <c r="AE47" i="1"/>
  <c r="AE46" i="1"/>
  <c r="AE45" i="1"/>
  <c r="AE44" i="1"/>
  <c r="AE243" i="1" s="1"/>
  <c r="AE43" i="1"/>
  <c r="AE42" i="1"/>
  <c r="AE241" i="1" s="1"/>
  <c r="AE41" i="1"/>
  <c r="AE40" i="1"/>
  <c r="AE239" i="1" s="1"/>
  <c r="AE39" i="1"/>
  <c r="AE238" i="1" s="1"/>
  <c r="AE38" i="1"/>
  <c r="AE37" i="1"/>
  <c r="AE36" i="1"/>
  <c r="AE235" i="1" s="1"/>
  <c r="AE35" i="1"/>
  <c r="AD48" i="1"/>
  <c r="AC48" i="1"/>
  <c r="AE32" i="1"/>
  <c r="AE231" i="1" s="1"/>
  <c r="AE31" i="1"/>
  <c r="AE30" i="1"/>
  <c r="AE29" i="1"/>
  <c r="AE28" i="1"/>
  <c r="AE227" i="1" s="1"/>
  <c r="AE27" i="1"/>
  <c r="AE26" i="1"/>
  <c r="AD33" i="1"/>
  <c r="AE25" i="1"/>
  <c r="AE24" i="1"/>
  <c r="AE223" i="1" s="1"/>
  <c r="AD23" i="1"/>
  <c r="AD222" i="1" s="1"/>
  <c r="AE22" i="1"/>
  <c r="AC23" i="1"/>
  <c r="AE19" i="1"/>
  <c r="AD20" i="1"/>
  <c r="AD219" i="1" s="1"/>
  <c r="AC20" i="1"/>
  <c r="AE16" i="1"/>
  <c r="AE215" i="1" s="1"/>
  <c r="AE15" i="1"/>
  <c r="AE14" i="1"/>
  <c r="AE13" i="1"/>
  <c r="AE12" i="1"/>
  <c r="AE11" i="1"/>
  <c r="AE10" i="1"/>
  <c r="AE209" i="1" s="1"/>
  <c r="AD17" i="1"/>
  <c r="AD216" i="1" s="1"/>
  <c r="AE9" i="1"/>
  <c r="B246" i="1"/>
  <c r="C246" i="1"/>
  <c r="E246" i="1"/>
  <c r="F246" i="1"/>
  <c r="J246" i="1"/>
  <c r="K246" i="1"/>
  <c r="O246" i="1"/>
  <c r="P246" i="1"/>
  <c r="O43" i="1"/>
  <c r="C58" i="1"/>
  <c r="E58" i="1"/>
  <c r="F58" i="1"/>
  <c r="J58" i="1"/>
  <c r="J257" i="1" s="1"/>
  <c r="K58" i="1"/>
  <c r="K257" i="1" s="1"/>
  <c r="O58" i="1"/>
  <c r="O257" i="1" s="1"/>
  <c r="P58" i="1"/>
  <c r="P257" i="1" s="1"/>
  <c r="O42" i="1"/>
  <c r="O241" i="1" s="1"/>
  <c r="O40" i="1"/>
  <c r="O239" i="1" s="1"/>
  <c r="O39" i="1"/>
  <c r="O238" i="1" s="1"/>
  <c r="O35" i="1"/>
  <c r="O234" i="1" s="1"/>
  <c r="O31" i="1"/>
  <c r="O230" i="1" s="1"/>
  <c r="C23" i="1"/>
  <c r="E23" i="1"/>
  <c r="F23" i="1"/>
  <c r="J23" i="1"/>
  <c r="J222" i="1" s="1"/>
  <c r="K23" i="1"/>
  <c r="K222" i="1" s="1"/>
  <c r="O23" i="1"/>
  <c r="O222" i="1" s="1"/>
  <c r="P23" i="1"/>
  <c r="P222" i="1" s="1"/>
  <c r="O18" i="1"/>
  <c r="P18" i="1"/>
  <c r="P20" i="1" s="1"/>
  <c r="P121" i="1"/>
  <c r="E121" i="1"/>
  <c r="F121" i="1"/>
  <c r="J121" i="1"/>
  <c r="K121" i="1"/>
  <c r="O121" i="1"/>
  <c r="E118" i="1"/>
  <c r="F118" i="1"/>
  <c r="J118" i="1"/>
  <c r="K118" i="1"/>
  <c r="O118" i="1"/>
  <c r="P118" i="1"/>
  <c r="R112" i="1"/>
  <c r="D112" i="1"/>
  <c r="G112" i="1"/>
  <c r="L112" i="1" s="1"/>
  <c r="Q112" i="1" s="1"/>
  <c r="H112" i="1"/>
  <c r="M112" i="1" s="1"/>
  <c r="I112" i="1"/>
  <c r="Q178" i="1"/>
  <c r="R178" i="1"/>
  <c r="P263" i="1"/>
  <c r="O263" i="1"/>
  <c r="P261" i="1"/>
  <c r="O261" i="1"/>
  <c r="P260" i="1"/>
  <c r="O260" i="1"/>
  <c r="P259" i="1"/>
  <c r="O259" i="1"/>
  <c r="P256" i="1"/>
  <c r="O256" i="1"/>
  <c r="P255" i="1"/>
  <c r="O255" i="1"/>
  <c r="P253" i="1"/>
  <c r="O253" i="1"/>
  <c r="P252" i="1"/>
  <c r="O252" i="1"/>
  <c r="P250" i="1"/>
  <c r="O250" i="1"/>
  <c r="P249" i="1"/>
  <c r="O249" i="1"/>
  <c r="P248" i="1"/>
  <c r="O248" i="1"/>
  <c r="P245" i="1"/>
  <c r="O245" i="1"/>
  <c r="P244" i="1"/>
  <c r="O244" i="1"/>
  <c r="P243" i="1"/>
  <c r="O243" i="1"/>
  <c r="P242" i="1"/>
  <c r="O242" i="1"/>
  <c r="P241" i="1"/>
  <c r="P240" i="1"/>
  <c r="O240" i="1"/>
  <c r="P239" i="1"/>
  <c r="P238" i="1"/>
  <c r="P236" i="1"/>
  <c r="O236" i="1"/>
  <c r="P235" i="1"/>
  <c r="O235" i="1"/>
  <c r="P234" i="1"/>
  <c r="P233" i="1"/>
  <c r="O233" i="1"/>
  <c r="P231" i="1"/>
  <c r="O231" i="1"/>
  <c r="P230" i="1"/>
  <c r="P229" i="1"/>
  <c r="O229" i="1"/>
  <c r="P228" i="1"/>
  <c r="O228" i="1"/>
  <c r="P227" i="1"/>
  <c r="O227" i="1"/>
  <c r="P226" i="1"/>
  <c r="O226" i="1"/>
  <c r="P225" i="1"/>
  <c r="O225" i="1"/>
  <c r="P224" i="1"/>
  <c r="O224" i="1"/>
  <c r="P223" i="1"/>
  <c r="O223" i="1"/>
  <c r="P221" i="1"/>
  <c r="O221" i="1"/>
  <c r="P220" i="1"/>
  <c r="O220" i="1"/>
  <c r="P218" i="1"/>
  <c r="O218" i="1"/>
  <c r="O217" i="1"/>
  <c r="P215" i="1"/>
  <c r="O215" i="1"/>
  <c r="P214" i="1"/>
  <c r="O214" i="1"/>
  <c r="P213" i="1"/>
  <c r="O213" i="1"/>
  <c r="P212" i="1"/>
  <c r="O212" i="1"/>
  <c r="P211" i="1"/>
  <c r="O211" i="1"/>
  <c r="P210" i="1"/>
  <c r="O210" i="1"/>
  <c r="P209" i="1"/>
  <c r="O209" i="1"/>
  <c r="P208" i="1"/>
  <c r="O208" i="1"/>
  <c r="S205" i="1"/>
  <c r="P197" i="1"/>
  <c r="O197" i="1"/>
  <c r="P180" i="1"/>
  <c r="O180" i="1"/>
  <c r="P165" i="1"/>
  <c r="O165" i="1"/>
  <c r="P152" i="1"/>
  <c r="O152" i="1"/>
  <c r="P149" i="1"/>
  <c r="O149" i="1"/>
  <c r="S138" i="1"/>
  <c r="P131" i="1"/>
  <c r="O131" i="1"/>
  <c r="P114" i="1"/>
  <c r="O114" i="1"/>
  <c r="P99" i="1"/>
  <c r="O99" i="1"/>
  <c r="P86" i="1"/>
  <c r="O86" i="1"/>
  <c r="S72" i="1"/>
  <c r="P65" i="1"/>
  <c r="O65" i="1"/>
  <c r="P55" i="1"/>
  <c r="O55" i="1"/>
  <c r="P52" i="1"/>
  <c r="O52" i="1"/>
  <c r="O251" i="1" s="1"/>
  <c r="P48" i="1"/>
  <c r="P33" i="1"/>
  <c r="O33" i="1"/>
  <c r="O20" i="1"/>
  <c r="P17" i="1"/>
  <c r="O17" i="1"/>
  <c r="J209" i="1"/>
  <c r="K209" i="1"/>
  <c r="B245" i="1"/>
  <c r="C245" i="1"/>
  <c r="E245" i="1"/>
  <c r="F245" i="1"/>
  <c r="J245" i="1"/>
  <c r="K245" i="1"/>
  <c r="A245" i="1"/>
  <c r="A178" i="1"/>
  <c r="A112" i="1"/>
  <c r="L47" i="1"/>
  <c r="Q47" i="1" s="1"/>
  <c r="M47" i="1"/>
  <c r="B48" i="1"/>
  <c r="C48" i="1"/>
  <c r="E48" i="1"/>
  <c r="F48" i="1"/>
  <c r="J48" i="1"/>
  <c r="K48" i="1"/>
  <c r="J208" i="1"/>
  <c r="K208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7" i="1"/>
  <c r="J218" i="1"/>
  <c r="K218" i="1"/>
  <c r="J220" i="1"/>
  <c r="K220" i="1"/>
  <c r="J221" i="1"/>
  <c r="K221" i="1"/>
  <c r="J223" i="1"/>
  <c r="K223" i="1"/>
  <c r="J224" i="1"/>
  <c r="K224" i="1"/>
  <c r="J225" i="1"/>
  <c r="K225" i="1"/>
  <c r="J226" i="1"/>
  <c r="K226" i="1"/>
  <c r="J227" i="1"/>
  <c r="K227" i="1"/>
  <c r="J228" i="1"/>
  <c r="K228" i="1"/>
  <c r="J229" i="1"/>
  <c r="K229" i="1"/>
  <c r="J230" i="1"/>
  <c r="K230" i="1"/>
  <c r="J231" i="1"/>
  <c r="K231" i="1"/>
  <c r="J233" i="1"/>
  <c r="K233" i="1"/>
  <c r="J234" i="1"/>
  <c r="K234" i="1"/>
  <c r="J235" i="1"/>
  <c r="K235" i="1"/>
  <c r="J236" i="1"/>
  <c r="K236" i="1"/>
  <c r="J238" i="1"/>
  <c r="K238" i="1"/>
  <c r="J239" i="1"/>
  <c r="K239" i="1"/>
  <c r="J240" i="1"/>
  <c r="K240" i="1"/>
  <c r="J241" i="1"/>
  <c r="K241" i="1"/>
  <c r="J242" i="1"/>
  <c r="K242" i="1"/>
  <c r="J243" i="1"/>
  <c r="K243" i="1"/>
  <c r="J244" i="1"/>
  <c r="K244" i="1"/>
  <c r="J248" i="1"/>
  <c r="K248" i="1"/>
  <c r="J249" i="1"/>
  <c r="K249" i="1"/>
  <c r="J250" i="1"/>
  <c r="K250" i="1"/>
  <c r="J252" i="1"/>
  <c r="K252" i="1"/>
  <c r="J253" i="1"/>
  <c r="K253" i="1"/>
  <c r="J255" i="1"/>
  <c r="K255" i="1"/>
  <c r="J256" i="1"/>
  <c r="K256" i="1"/>
  <c r="J259" i="1"/>
  <c r="K259" i="1"/>
  <c r="J260" i="1"/>
  <c r="K260" i="1"/>
  <c r="J261" i="1"/>
  <c r="K261" i="1"/>
  <c r="J263" i="1"/>
  <c r="K263" i="1"/>
  <c r="N205" i="1"/>
  <c r="J197" i="1"/>
  <c r="K197" i="1"/>
  <c r="J180" i="1"/>
  <c r="K180" i="1"/>
  <c r="J165" i="1"/>
  <c r="K165" i="1"/>
  <c r="J152" i="1"/>
  <c r="K152" i="1"/>
  <c r="J149" i="1"/>
  <c r="K149" i="1"/>
  <c r="N138" i="1"/>
  <c r="J131" i="1"/>
  <c r="K131" i="1"/>
  <c r="J114" i="1"/>
  <c r="K114" i="1"/>
  <c r="J99" i="1"/>
  <c r="K99" i="1"/>
  <c r="J86" i="1"/>
  <c r="K86" i="1"/>
  <c r="N72" i="1"/>
  <c r="J65" i="1"/>
  <c r="K65" i="1"/>
  <c r="J55" i="1"/>
  <c r="J254" i="1" s="1"/>
  <c r="K55" i="1"/>
  <c r="J52" i="1"/>
  <c r="K52" i="1"/>
  <c r="J33" i="1"/>
  <c r="K33" i="1"/>
  <c r="J20" i="1"/>
  <c r="K20" i="1"/>
  <c r="J17" i="1"/>
  <c r="K17" i="1"/>
  <c r="AE260" i="1" l="1"/>
  <c r="P254" i="1"/>
  <c r="AE226" i="1"/>
  <c r="AE230" i="1"/>
  <c r="P232" i="1"/>
  <c r="J251" i="1"/>
  <c r="O264" i="1"/>
  <c r="AE263" i="1"/>
  <c r="K251" i="1"/>
  <c r="AC125" i="1"/>
  <c r="AC132" i="1" s="1"/>
  <c r="AC219" i="1"/>
  <c r="AD232" i="1"/>
  <c r="AD247" i="1"/>
  <c r="AE149" i="1"/>
  <c r="AC191" i="1"/>
  <c r="AC198" i="1" s="1"/>
  <c r="O48" i="1"/>
  <c r="O59" i="1" s="1"/>
  <c r="P219" i="1"/>
  <c r="AE240" i="1"/>
  <c r="AE244" i="1"/>
  <c r="R47" i="1"/>
  <c r="S47" i="1" s="1"/>
  <c r="AF47" i="1" s="1"/>
  <c r="AE212" i="1"/>
  <c r="AE229" i="1"/>
  <c r="O232" i="1"/>
  <c r="P125" i="1"/>
  <c r="P132" i="1" s="1"/>
  <c r="AE218" i="1"/>
  <c r="AE242" i="1"/>
  <c r="AE246" i="1"/>
  <c r="AE250" i="1"/>
  <c r="AE255" i="1"/>
  <c r="S112" i="1"/>
  <c r="AE208" i="1"/>
  <c r="AC222" i="1"/>
  <c r="AE224" i="1"/>
  <c r="AC254" i="1"/>
  <c r="AE256" i="1"/>
  <c r="O219" i="1"/>
  <c r="P251" i="1"/>
  <c r="P264" i="1"/>
  <c r="P191" i="1"/>
  <c r="P198" i="1" s="1"/>
  <c r="AC257" i="1"/>
  <c r="AE248" i="1"/>
  <c r="AC247" i="1"/>
  <c r="AE253" i="1"/>
  <c r="AD125" i="1"/>
  <c r="AD132" i="1" s="1"/>
  <c r="AD191" i="1"/>
  <c r="AD198" i="1" s="1"/>
  <c r="AE217" i="1"/>
  <c r="S178" i="1"/>
  <c r="AE89" i="1"/>
  <c r="AE121" i="1"/>
  <c r="AE187" i="1"/>
  <c r="AE190" i="1"/>
  <c r="AE261" i="1"/>
  <c r="AE249" i="1"/>
  <c r="AE245" i="1"/>
  <c r="AE234" i="1"/>
  <c r="AE236" i="1"/>
  <c r="AE228" i="1"/>
  <c r="AE225" i="1"/>
  <c r="AE221" i="1"/>
  <c r="AE214" i="1"/>
  <c r="AE213" i="1"/>
  <c r="AE211" i="1"/>
  <c r="AE210" i="1"/>
  <c r="AE165" i="1"/>
  <c r="AE180" i="1"/>
  <c r="AE155" i="1"/>
  <c r="AE184" i="1"/>
  <c r="AE197" i="1"/>
  <c r="AE114" i="1"/>
  <c r="AE83" i="1"/>
  <c r="AE86" i="1"/>
  <c r="AE118" i="1"/>
  <c r="AE124" i="1"/>
  <c r="AE131" i="1"/>
  <c r="AE99" i="1"/>
  <c r="AE52" i="1"/>
  <c r="AD59" i="1"/>
  <c r="AE65" i="1"/>
  <c r="AE17" i="1"/>
  <c r="AE58" i="1"/>
  <c r="AE33" i="1"/>
  <c r="AC17" i="1"/>
  <c r="AC216" i="1" s="1"/>
  <c r="AC33" i="1"/>
  <c r="AC232" i="1" s="1"/>
  <c r="AE20" i="1"/>
  <c r="AE34" i="1"/>
  <c r="AC52" i="1"/>
  <c r="AC251" i="1" s="1"/>
  <c r="AE21" i="1"/>
  <c r="AE53" i="1"/>
  <c r="O254" i="1"/>
  <c r="P247" i="1"/>
  <c r="O216" i="1"/>
  <c r="K254" i="1"/>
  <c r="N112" i="1"/>
  <c r="O125" i="1"/>
  <c r="O132" i="1" s="1"/>
  <c r="P216" i="1"/>
  <c r="O191" i="1"/>
  <c r="O198" i="1" s="1"/>
  <c r="P59" i="1"/>
  <c r="J247" i="1"/>
  <c r="J264" i="1"/>
  <c r="K125" i="1"/>
  <c r="K132" i="1" s="1"/>
  <c r="K219" i="1"/>
  <c r="K191" i="1"/>
  <c r="J219" i="1"/>
  <c r="K232" i="1"/>
  <c r="N47" i="1"/>
  <c r="J216" i="1"/>
  <c r="J232" i="1"/>
  <c r="K247" i="1"/>
  <c r="K216" i="1"/>
  <c r="K59" i="1"/>
  <c r="J59" i="1"/>
  <c r="J125" i="1"/>
  <c r="J132" i="1" s="1"/>
  <c r="K264" i="1"/>
  <c r="J191" i="1"/>
  <c r="J198" i="1" s="1"/>
  <c r="K198" i="1"/>
  <c r="E62" i="1"/>
  <c r="O247" i="1" l="1"/>
  <c r="AE23" i="1"/>
  <c r="AE222" i="1" s="1"/>
  <c r="AE220" i="1"/>
  <c r="AE55" i="1"/>
  <c r="AE252" i="1"/>
  <c r="AE48" i="1"/>
  <c r="AE247" i="1" s="1"/>
  <c r="AE233" i="1"/>
  <c r="AE257" i="1"/>
  <c r="AE251" i="1"/>
  <c r="AE232" i="1"/>
  <c r="AD66" i="1"/>
  <c r="AD265" i="1" s="1"/>
  <c r="AD258" i="1"/>
  <c r="AE219" i="1"/>
  <c r="AE216" i="1"/>
  <c r="AE191" i="1"/>
  <c r="AE125" i="1"/>
  <c r="AC59" i="1"/>
  <c r="O66" i="1"/>
  <c r="O265" i="1" s="1"/>
  <c r="O258" i="1"/>
  <c r="P66" i="1"/>
  <c r="P265" i="1" s="1"/>
  <c r="P258" i="1"/>
  <c r="K258" i="1"/>
  <c r="J258" i="1"/>
  <c r="J66" i="1"/>
  <c r="J265" i="1" s="1"/>
  <c r="K66" i="1"/>
  <c r="K265" i="1" s="1"/>
  <c r="B65" i="1"/>
  <c r="C65" i="1"/>
  <c r="E65" i="1"/>
  <c r="F65" i="1"/>
  <c r="B17" i="1"/>
  <c r="D80" i="1"/>
  <c r="G80" i="1"/>
  <c r="L80" i="1" s="1"/>
  <c r="Q80" i="1" s="1"/>
  <c r="H80" i="1"/>
  <c r="M80" i="1" s="1"/>
  <c r="R80" i="1" s="1"/>
  <c r="S80" i="1" s="1"/>
  <c r="D146" i="1"/>
  <c r="G146" i="1"/>
  <c r="L146" i="1" s="1"/>
  <c r="Q146" i="1" s="1"/>
  <c r="H146" i="1"/>
  <c r="M146" i="1" s="1"/>
  <c r="R146" i="1" s="1"/>
  <c r="C131" i="1"/>
  <c r="E131" i="1"/>
  <c r="F131" i="1"/>
  <c r="B131" i="1"/>
  <c r="D130" i="1"/>
  <c r="G130" i="1"/>
  <c r="L130" i="1" s="1"/>
  <c r="Q130" i="1" s="1"/>
  <c r="H130" i="1"/>
  <c r="M130" i="1" s="1"/>
  <c r="R130" i="1" s="1"/>
  <c r="D193" i="1"/>
  <c r="G193" i="1"/>
  <c r="L193" i="1" s="1"/>
  <c r="Q193" i="1" s="1"/>
  <c r="H193" i="1"/>
  <c r="M193" i="1" s="1"/>
  <c r="R193" i="1" s="1"/>
  <c r="D194" i="1"/>
  <c r="G194" i="1"/>
  <c r="L194" i="1" s="1"/>
  <c r="Q194" i="1" s="1"/>
  <c r="H194" i="1"/>
  <c r="M194" i="1" s="1"/>
  <c r="R194" i="1" s="1"/>
  <c r="D196" i="1"/>
  <c r="G196" i="1"/>
  <c r="L196" i="1" s="1"/>
  <c r="Q196" i="1" s="1"/>
  <c r="H196" i="1"/>
  <c r="M196" i="1" s="1"/>
  <c r="R196" i="1" s="1"/>
  <c r="C197" i="1"/>
  <c r="E197" i="1"/>
  <c r="F197" i="1"/>
  <c r="B197" i="1"/>
  <c r="B263" i="1"/>
  <c r="C263" i="1"/>
  <c r="E263" i="1"/>
  <c r="F263" i="1"/>
  <c r="G64" i="1"/>
  <c r="H64" i="1"/>
  <c r="M64" i="1" s="1"/>
  <c r="R64" i="1" s="1"/>
  <c r="D64" i="1"/>
  <c r="D14" i="1"/>
  <c r="G14" i="1"/>
  <c r="H14" i="1"/>
  <c r="M14" i="1" s="1"/>
  <c r="R14" i="1" s="1"/>
  <c r="B213" i="1"/>
  <c r="C213" i="1"/>
  <c r="E213" i="1"/>
  <c r="F213" i="1"/>
  <c r="E208" i="1"/>
  <c r="F208" i="1"/>
  <c r="E209" i="1"/>
  <c r="F209" i="1"/>
  <c r="E210" i="1"/>
  <c r="F210" i="1"/>
  <c r="E211" i="1"/>
  <c r="F211" i="1"/>
  <c r="E212" i="1"/>
  <c r="F212" i="1"/>
  <c r="E214" i="1"/>
  <c r="F214" i="1"/>
  <c r="E215" i="1"/>
  <c r="F215" i="1"/>
  <c r="E217" i="1"/>
  <c r="F217" i="1"/>
  <c r="E218" i="1"/>
  <c r="F218" i="1"/>
  <c r="E220" i="1"/>
  <c r="F220" i="1"/>
  <c r="E221" i="1"/>
  <c r="F221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3" i="1"/>
  <c r="F233" i="1"/>
  <c r="E234" i="1"/>
  <c r="F234" i="1"/>
  <c r="E235" i="1"/>
  <c r="F235" i="1"/>
  <c r="E236" i="1"/>
  <c r="F236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8" i="1"/>
  <c r="F248" i="1"/>
  <c r="E249" i="1"/>
  <c r="F249" i="1"/>
  <c r="E250" i="1"/>
  <c r="F250" i="1"/>
  <c r="E252" i="1"/>
  <c r="F252" i="1"/>
  <c r="E253" i="1"/>
  <c r="F253" i="1"/>
  <c r="E255" i="1"/>
  <c r="F255" i="1"/>
  <c r="E256" i="1"/>
  <c r="F256" i="1"/>
  <c r="E257" i="1"/>
  <c r="F257" i="1"/>
  <c r="E259" i="1"/>
  <c r="F259" i="1"/>
  <c r="E260" i="1"/>
  <c r="F260" i="1"/>
  <c r="E261" i="1"/>
  <c r="F261" i="1"/>
  <c r="A202" i="1"/>
  <c r="E187" i="1"/>
  <c r="F187" i="1"/>
  <c r="E184" i="1"/>
  <c r="F184" i="1"/>
  <c r="E180" i="1"/>
  <c r="F180" i="1"/>
  <c r="E165" i="1"/>
  <c r="F165" i="1"/>
  <c r="E155" i="1"/>
  <c r="F155" i="1"/>
  <c r="E152" i="1"/>
  <c r="F152" i="1"/>
  <c r="E149" i="1"/>
  <c r="F149" i="1"/>
  <c r="G141" i="1"/>
  <c r="L141" i="1" s="1"/>
  <c r="Q141" i="1" s="1"/>
  <c r="H141" i="1"/>
  <c r="M141" i="1" s="1"/>
  <c r="R141" i="1" s="1"/>
  <c r="G142" i="1"/>
  <c r="L142" i="1" s="1"/>
  <c r="Q142" i="1" s="1"/>
  <c r="H142" i="1"/>
  <c r="M142" i="1" s="1"/>
  <c r="R142" i="1" s="1"/>
  <c r="G143" i="1"/>
  <c r="L143" i="1" s="1"/>
  <c r="Q143" i="1" s="1"/>
  <c r="H143" i="1"/>
  <c r="M143" i="1" s="1"/>
  <c r="R143" i="1" s="1"/>
  <c r="G144" i="1"/>
  <c r="L144" i="1" s="1"/>
  <c r="Q144" i="1" s="1"/>
  <c r="H144" i="1"/>
  <c r="M144" i="1" s="1"/>
  <c r="R144" i="1" s="1"/>
  <c r="G145" i="1"/>
  <c r="L145" i="1" s="1"/>
  <c r="Q145" i="1" s="1"/>
  <c r="H145" i="1"/>
  <c r="M145" i="1" s="1"/>
  <c r="R145" i="1" s="1"/>
  <c r="G147" i="1"/>
  <c r="L147" i="1" s="1"/>
  <c r="Q147" i="1" s="1"/>
  <c r="H147" i="1"/>
  <c r="M147" i="1" s="1"/>
  <c r="R147" i="1" s="1"/>
  <c r="G148" i="1"/>
  <c r="L148" i="1" s="1"/>
  <c r="Q148" i="1" s="1"/>
  <c r="H148" i="1"/>
  <c r="M148" i="1" s="1"/>
  <c r="R148" i="1" s="1"/>
  <c r="G150" i="1"/>
  <c r="L150" i="1" s="1"/>
  <c r="Q150" i="1" s="1"/>
  <c r="H150" i="1"/>
  <c r="G151" i="1"/>
  <c r="L151" i="1" s="1"/>
  <c r="Q151" i="1" s="1"/>
  <c r="H151" i="1"/>
  <c r="M151" i="1" s="1"/>
  <c r="R151" i="1" s="1"/>
  <c r="G153" i="1"/>
  <c r="L153" i="1" s="1"/>
  <c r="Q153" i="1" s="1"/>
  <c r="H153" i="1"/>
  <c r="M153" i="1" s="1"/>
  <c r="R153" i="1" s="1"/>
  <c r="G154" i="1"/>
  <c r="L154" i="1" s="1"/>
  <c r="Q154" i="1" s="1"/>
  <c r="H154" i="1"/>
  <c r="M154" i="1" s="1"/>
  <c r="R154" i="1" s="1"/>
  <c r="G156" i="1"/>
  <c r="L156" i="1" s="1"/>
  <c r="Q156" i="1" s="1"/>
  <c r="H156" i="1"/>
  <c r="M156" i="1" s="1"/>
  <c r="R156" i="1" s="1"/>
  <c r="G157" i="1"/>
  <c r="L157" i="1" s="1"/>
  <c r="Q157" i="1" s="1"/>
  <c r="H157" i="1"/>
  <c r="M157" i="1" s="1"/>
  <c r="R157" i="1" s="1"/>
  <c r="G158" i="1"/>
  <c r="L158" i="1" s="1"/>
  <c r="Q158" i="1" s="1"/>
  <c r="H158" i="1"/>
  <c r="M158" i="1" s="1"/>
  <c r="R158" i="1" s="1"/>
  <c r="G159" i="1"/>
  <c r="L159" i="1" s="1"/>
  <c r="Q159" i="1" s="1"/>
  <c r="H159" i="1"/>
  <c r="M159" i="1" s="1"/>
  <c r="R159" i="1" s="1"/>
  <c r="G160" i="1"/>
  <c r="L160" i="1" s="1"/>
  <c r="Q160" i="1" s="1"/>
  <c r="H160" i="1"/>
  <c r="M160" i="1" s="1"/>
  <c r="R160" i="1" s="1"/>
  <c r="S160" i="1" s="1"/>
  <c r="G161" i="1"/>
  <c r="L161" i="1" s="1"/>
  <c r="Q161" i="1" s="1"/>
  <c r="H161" i="1"/>
  <c r="M161" i="1" s="1"/>
  <c r="R161" i="1" s="1"/>
  <c r="G162" i="1"/>
  <c r="L162" i="1" s="1"/>
  <c r="Q162" i="1" s="1"/>
  <c r="H162" i="1"/>
  <c r="M162" i="1" s="1"/>
  <c r="R162" i="1" s="1"/>
  <c r="G163" i="1"/>
  <c r="L163" i="1" s="1"/>
  <c r="Q163" i="1" s="1"/>
  <c r="H163" i="1"/>
  <c r="M163" i="1" s="1"/>
  <c r="R163" i="1" s="1"/>
  <c r="G164" i="1"/>
  <c r="L164" i="1" s="1"/>
  <c r="Q164" i="1" s="1"/>
  <c r="H164" i="1"/>
  <c r="M164" i="1" s="1"/>
  <c r="R164" i="1" s="1"/>
  <c r="S164" i="1" s="1"/>
  <c r="G166" i="1"/>
  <c r="L166" i="1" s="1"/>
  <c r="Q166" i="1" s="1"/>
  <c r="H166" i="1"/>
  <c r="M166" i="1" s="1"/>
  <c r="R166" i="1" s="1"/>
  <c r="G167" i="1"/>
  <c r="L167" i="1" s="1"/>
  <c r="Q167" i="1" s="1"/>
  <c r="H167" i="1"/>
  <c r="M167" i="1" s="1"/>
  <c r="R167" i="1" s="1"/>
  <c r="S167" i="1" s="1"/>
  <c r="AF167" i="1" s="1"/>
  <c r="G168" i="1"/>
  <c r="L168" i="1" s="1"/>
  <c r="Q168" i="1" s="1"/>
  <c r="H168" i="1"/>
  <c r="M168" i="1" s="1"/>
  <c r="R168" i="1" s="1"/>
  <c r="G169" i="1"/>
  <c r="L169" i="1" s="1"/>
  <c r="Q169" i="1" s="1"/>
  <c r="H169" i="1"/>
  <c r="M169" i="1" s="1"/>
  <c r="R169" i="1" s="1"/>
  <c r="G170" i="1"/>
  <c r="L170" i="1" s="1"/>
  <c r="Q170" i="1" s="1"/>
  <c r="H170" i="1"/>
  <c r="M170" i="1" s="1"/>
  <c r="R170" i="1" s="1"/>
  <c r="G171" i="1"/>
  <c r="L171" i="1" s="1"/>
  <c r="Q171" i="1" s="1"/>
  <c r="H171" i="1"/>
  <c r="M171" i="1" s="1"/>
  <c r="R171" i="1" s="1"/>
  <c r="G172" i="1"/>
  <c r="L172" i="1" s="1"/>
  <c r="Q172" i="1" s="1"/>
  <c r="H172" i="1"/>
  <c r="G173" i="1"/>
  <c r="L173" i="1" s="1"/>
  <c r="Q173" i="1" s="1"/>
  <c r="H173" i="1"/>
  <c r="M173" i="1" s="1"/>
  <c r="R173" i="1" s="1"/>
  <c r="G174" i="1"/>
  <c r="L174" i="1" s="1"/>
  <c r="Q174" i="1" s="1"/>
  <c r="H174" i="1"/>
  <c r="M174" i="1" s="1"/>
  <c r="R174" i="1" s="1"/>
  <c r="G175" i="1"/>
  <c r="L175" i="1" s="1"/>
  <c r="Q175" i="1" s="1"/>
  <c r="H175" i="1"/>
  <c r="M175" i="1" s="1"/>
  <c r="R175" i="1" s="1"/>
  <c r="G176" i="1"/>
  <c r="L176" i="1" s="1"/>
  <c r="Q176" i="1" s="1"/>
  <c r="H176" i="1"/>
  <c r="M176" i="1" s="1"/>
  <c r="R176" i="1" s="1"/>
  <c r="G177" i="1"/>
  <c r="L177" i="1" s="1"/>
  <c r="Q177" i="1" s="1"/>
  <c r="H177" i="1"/>
  <c r="M177" i="1" s="1"/>
  <c r="R177" i="1" s="1"/>
  <c r="G179" i="1"/>
  <c r="L179" i="1" s="1"/>
  <c r="Q179" i="1" s="1"/>
  <c r="H179" i="1"/>
  <c r="M179" i="1" s="1"/>
  <c r="R179" i="1" s="1"/>
  <c r="G181" i="1"/>
  <c r="L181" i="1" s="1"/>
  <c r="Q181" i="1" s="1"/>
  <c r="H181" i="1"/>
  <c r="M181" i="1" s="1"/>
  <c r="R181" i="1" s="1"/>
  <c r="S181" i="1" s="1"/>
  <c r="G182" i="1"/>
  <c r="L182" i="1" s="1"/>
  <c r="Q182" i="1" s="1"/>
  <c r="H182" i="1"/>
  <c r="M182" i="1" s="1"/>
  <c r="R182" i="1" s="1"/>
  <c r="G183" i="1"/>
  <c r="L183" i="1" s="1"/>
  <c r="Q183" i="1" s="1"/>
  <c r="H183" i="1"/>
  <c r="M183" i="1" s="1"/>
  <c r="R183" i="1" s="1"/>
  <c r="G185" i="1"/>
  <c r="L185" i="1" s="1"/>
  <c r="Q185" i="1" s="1"/>
  <c r="H185" i="1"/>
  <c r="M185" i="1" s="1"/>
  <c r="R185" i="1" s="1"/>
  <c r="G186" i="1"/>
  <c r="L186" i="1" s="1"/>
  <c r="Q186" i="1" s="1"/>
  <c r="H186" i="1"/>
  <c r="M186" i="1" s="1"/>
  <c r="R186" i="1" s="1"/>
  <c r="G188" i="1"/>
  <c r="L188" i="1" s="1"/>
  <c r="Q188" i="1" s="1"/>
  <c r="H188" i="1"/>
  <c r="M188" i="1" s="1"/>
  <c r="R188" i="1" s="1"/>
  <c r="G189" i="1"/>
  <c r="L189" i="1" s="1"/>
  <c r="Q189" i="1" s="1"/>
  <c r="H189" i="1"/>
  <c r="M189" i="1" s="1"/>
  <c r="R189" i="1" s="1"/>
  <c r="S189" i="1" s="1"/>
  <c r="G192" i="1"/>
  <c r="L192" i="1" s="1"/>
  <c r="Q192" i="1" s="1"/>
  <c r="H192" i="1"/>
  <c r="M192" i="1" s="1"/>
  <c r="R192" i="1" s="1"/>
  <c r="A135" i="1"/>
  <c r="A69" i="1"/>
  <c r="E114" i="1"/>
  <c r="F114" i="1"/>
  <c r="E99" i="1"/>
  <c r="F99" i="1"/>
  <c r="E89" i="1"/>
  <c r="F89" i="1"/>
  <c r="E86" i="1"/>
  <c r="F86" i="1"/>
  <c r="G76" i="1"/>
  <c r="L76" i="1" s="1"/>
  <c r="Q76" i="1" s="1"/>
  <c r="H76" i="1"/>
  <c r="M76" i="1" s="1"/>
  <c r="R76" i="1" s="1"/>
  <c r="G77" i="1"/>
  <c r="L77" i="1" s="1"/>
  <c r="Q77" i="1" s="1"/>
  <c r="H77" i="1"/>
  <c r="M77" i="1" s="1"/>
  <c r="R77" i="1" s="1"/>
  <c r="G78" i="1"/>
  <c r="L78" i="1" s="1"/>
  <c r="Q78" i="1" s="1"/>
  <c r="H78" i="1"/>
  <c r="M78" i="1" s="1"/>
  <c r="R78" i="1" s="1"/>
  <c r="G79" i="1"/>
  <c r="L79" i="1" s="1"/>
  <c r="Q79" i="1" s="1"/>
  <c r="H79" i="1"/>
  <c r="M79" i="1" s="1"/>
  <c r="R79" i="1" s="1"/>
  <c r="G81" i="1"/>
  <c r="L81" i="1" s="1"/>
  <c r="Q81" i="1" s="1"/>
  <c r="H81" i="1"/>
  <c r="M81" i="1" s="1"/>
  <c r="R81" i="1" s="1"/>
  <c r="G82" i="1"/>
  <c r="L82" i="1" s="1"/>
  <c r="Q82" i="1" s="1"/>
  <c r="H82" i="1"/>
  <c r="M82" i="1" s="1"/>
  <c r="R82" i="1" s="1"/>
  <c r="G84" i="1"/>
  <c r="H84" i="1"/>
  <c r="M84" i="1" s="1"/>
  <c r="G85" i="1"/>
  <c r="L85" i="1" s="1"/>
  <c r="Q85" i="1" s="1"/>
  <c r="H85" i="1"/>
  <c r="M85" i="1" s="1"/>
  <c r="R85" i="1" s="1"/>
  <c r="G87" i="1"/>
  <c r="L87" i="1" s="1"/>
  <c r="Q87" i="1" s="1"/>
  <c r="H87" i="1"/>
  <c r="M87" i="1" s="1"/>
  <c r="R87" i="1" s="1"/>
  <c r="G88" i="1"/>
  <c r="L88" i="1" s="1"/>
  <c r="Q88" i="1" s="1"/>
  <c r="H88" i="1"/>
  <c r="M88" i="1" s="1"/>
  <c r="R88" i="1" s="1"/>
  <c r="G90" i="1"/>
  <c r="L90" i="1" s="1"/>
  <c r="Q90" i="1" s="1"/>
  <c r="H90" i="1"/>
  <c r="M90" i="1" s="1"/>
  <c r="R90" i="1" s="1"/>
  <c r="G91" i="1"/>
  <c r="L91" i="1" s="1"/>
  <c r="Q91" i="1" s="1"/>
  <c r="H91" i="1"/>
  <c r="M91" i="1" s="1"/>
  <c r="R91" i="1" s="1"/>
  <c r="G92" i="1"/>
  <c r="L92" i="1" s="1"/>
  <c r="Q92" i="1" s="1"/>
  <c r="H92" i="1"/>
  <c r="M92" i="1" s="1"/>
  <c r="R92" i="1" s="1"/>
  <c r="G93" i="1"/>
  <c r="L93" i="1" s="1"/>
  <c r="Q93" i="1" s="1"/>
  <c r="H93" i="1"/>
  <c r="M93" i="1" s="1"/>
  <c r="R93" i="1" s="1"/>
  <c r="G94" i="1"/>
  <c r="L94" i="1" s="1"/>
  <c r="Q94" i="1" s="1"/>
  <c r="H94" i="1"/>
  <c r="M94" i="1" s="1"/>
  <c r="R94" i="1" s="1"/>
  <c r="G95" i="1"/>
  <c r="L95" i="1" s="1"/>
  <c r="Q95" i="1" s="1"/>
  <c r="H95" i="1"/>
  <c r="M95" i="1" s="1"/>
  <c r="R95" i="1" s="1"/>
  <c r="G96" i="1"/>
  <c r="L96" i="1" s="1"/>
  <c r="Q96" i="1" s="1"/>
  <c r="H96" i="1"/>
  <c r="M96" i="1" s="1"/>
  <c r="R96" i="1" s="1"/>
  <c r="G97" i="1"/>
  <c r="L97" i="1" s="1"/>
  <c r="Q97" i="1" s="1"/>
  <c r="H97" i="1"/>
  <c r="M97" i="1" s="1"/>
  <c r="R97" i="1" s="1"/>
  <c r="G98" i="1"/>
  <c r="L98" i="1" s="1"/>
  <c r="Q98" i="1" s="1"/>
  <c r="H98" i="1"/>
  <c r="M98" i="1" s="1"/>
  <c r="R98" i="1" s="1"/>
  <c r="G100" i="1"/>
  <c r="L100" i="1" s="1"/>
  <c r="Q100" i="1" s="1"/>
  <c r="H100" i="1"/>
  <c r="M100" i="1" s="1"/>
  <c r="R100" i="1" s="1"/>
  <c r="G101" i="1"/>
  <c r="L101" i="1" s="1"/>
  <c r="Q101" i="1" s="1"/>
  <c r="H101" i="1"/>
  <c r="M101" i="1" s="1"/>
  <c r="R101" i="1" s="1"/>
  <c r="G102" i="1"/>
  <c r="L102" i="1" s="1"/>
  <c r="Q102" i="1" s="1"/>
  <c r="H102" i="1"/>
  <c r="M102" i="1" s="1"/>
  <c r="R102" i="1" s="1"/>
  <c r="G103" i="1"/>
  <c r="L103" i="1" s="1"/>
  <c r="Q103" i="1" s="1"/>
  <c r="H103" i="1"/>
  <c r="M103" i="1" s="1"/>
  <c r="R103" i="1" s="1"/>
  <c r="G104" i="1"/>
  <c r="L104" i="1" s="1"/>
  <c r="Q104" i="1" s="1"/>
  <c r="H104" i="1"/>
  <c r="M104" i="1" s="1"/>
  <c r="R104" i="1" s="1"/>
  <c r="G105" i="1"/>
  <c r="L105" i="1" s="1"/>
  <c r="Q105" i="1" s="1"/>
  <c r="H105" i="1"/>
  <c r="M105" i="1" s="1"/>
  <c r="R105" i="1" s="1"/>
  <c r="G106" i="1"/>
  <c r="L106" i="1" s="1"/>
  <c r="Q106" i="1" s="1"/>
  <c r="H106" i="1"/>
  <c r="M106" i="1" s="1"/>
  <c r="R106" i="1" s="1"/>
  <c r="G107" i="1"/>
  <c r="L107" i="1" s="1"/>
  <c r="Q107" i="1" s="1"/>
  <c r="H107" i="1"/>
  <c r="M107" i="1" s="1"/>
  <c r="R107" i="1" s="1"/>
  <c r="G108" i="1"/>
  <c r="L108" i="1" s="1"/>
  <c r="Q108" i="1" s="1"/>
  <c r="H108" i="1"/>
  <c r="M108" i="1" s="1"/>
  <c r="R108" i="1" s="1"/>
  <c r="G109" i="1"/>
  <c r="L109" i="1" s="1"/>
  <c r="Q109" i="1" s="1"/>
  <c r="H109" i="1"/>
  <c r="M109" i="1" s="1"/>
  <c r="R109" i="1" s="1"/>
  <c r="G110" i="1"/>
  <c r="L110" i="1" s="1"/>
  <c r="Q110" i="1" s="1"/>
  <c r="H110" i="1"/>
  <c r="M110" i="1" s="1"/>
  <c r="R110" i="1" s="1"/>
  <c r="G111" i="1"/>
  <c r="L111" i="1" s="1"/>
  <c r="Q111" i="1" s="1"/>
  <c r="H111" i="1"/>
  <c r="M111" i="1" s="1"/>
  <c r="R111" i="1" s="1"/>
  <c r="G113" i="1"/>
  <c r="H113" i="1"/>
  <c r="G115" i="1"/>
  <c r="H115" i="1"/>
  <c r="G116" i="1"/>
  <c r="L116" i="1" s="1"/>
  <c r="Q116" i="1" s="1"/>
  <c r="H116" i="1"/>
  <c r="M116" i="1" s="1"/>
  <c r="R116" i="1" s="1"/>
  <c r="G117" i="1"/>
  <c r="L117" i="1" s="1"/>
  <c r="Q117" i="1" s="1"/>
  <c r="H117" i="1"/>
  <c r="M117" i="1" s="1"/>
  <c r="R117" i="1" s="1"/>
  <c r="G119" i="1"/>
  <c r="H119" i="1"/>
  <c r="G120" i="1"/>
  <c r="L120" i="1" s="1"/>
  <c r="Q120" i="1" s="1"/>
  <c r="H120" i="1"/>
  <c r="G122" i="1"/>
  <c r="L122" i="1" s="1"/>
  <c r="Q122" i="1" s="1"/>
  <c r="H122" i="1"/>
  <c r="M122" i="1" s="1"/>
  <c r="R122" i="1" s="1"/>
  <c r="G123" i="1"/>
  <c r="L123" i="1" s="1"/>
  <c r="Q123" i="1" s="1"/>
  <c r="H123" i="1"/>
  <c r="M123" i="1" s="1"/>
  <c r="R123" i="1" s="1"/>
  <c r="G126" i="1"/>
  <c r="L126" i="1" s="1"/>
  <c r="Q126" i="1" s="1"/>
  <c r="H126" i="1"/>
  <c r="M126" i="1" s="1"/>
  <c r="R126" i="1" s="1"/>
  <c r="G127" i="1"/>
  <c r="L127" i="1" s="1"/>
  <c r="Q127" i="1" s="1"/>
  <c r="H127" i="1"/>
  <c r="M127" i="1" s="1"/>
  <c r="R127" i="1" s="1"/>
  <c r="G128" i="1"/>
  <c r="H128" i="1"/>
  <c r="M128" i="1" s="1"/>
  <c r="R128" i="1" s="1"/>
  <c r="H75" i="1"/>
  <c r="M75" i="1" s="1"/>
  <c r="R75" i="1" s="1"/>
  <c r="G75" i="1"/>
  <c r="L75" i="1" s="1"/>
  <c r="Q75" i="1" s="1"/>
  <c r="I205" i="1"/>
  <c r="D205" i="1"/>
  <c r="I138" i="1"/>
  <c r="D138" i="1"/>
  <c r="E55" i="1"/>
  <c r="F55" i="1"/>
  <c r="E52" i="1"/>
  <c r="F52" i="1"/>
  <c r="E33" i="1"/>
  <c r="F33" i="1"/>
  <c r="E20" i="1"/>
  <c r="F20" i="1"/>
  <c r="G19" i="1"/>
  <c r="L19" i="1" s="1"/>
  <c r="Q19" i="1" s="1"/>
  <c r="H19" i="1"/>
  <c r="M19" i="1" s="1"/>
  <c r="R19" i="1" s="1"/>
  <c r="G21" i="1"/>
  <c r="H21" i="1"/>
  <c r="G22" i="1"/>
  <c r="L22" i="1" s="1"/>
  <c r="Q22" i="1" s="1"/>
  <c r="H22" i="1"/>
  <c r="M22" i="1" s="1"/>
  <c r="R22" i="1" s="1"/>
  <c r="G24" i="1"/>
  <c r="L24" i="1" s="1"/>
  <c r="Q24" i="1" s="1"/>
  <c r="H24" i="1"/>
  <c r="M24" i="1" s="1"/>
  <c r="R24" i="1" s="1"/>
  <c r="G25" i="1"/>
  <c r="L25" i="1" s="1"/>
  <c r="Q25" i="1" s="1"/>
  <c r="H25" i="1"/>
  <c r="M25" i="1" s="1"/>
  <c r="R25" i="1" s="1"/>
  <c r="G26" i="1"/>
  <c r="L26" i="1" s="1"/>
  <c r="Q26" i="1" s="1"/>
  <c r="H26" i="1"/>
  <c r="M26" i="1" s="1"/>
  <c r="R26" i="1" s="1"/>
  <c r="G27" i="1"/>
  <c r="L27" i="1" s="1"/>
  <c r="Q27" i="1" s="1"/>
  <c r="H27" i="1"/>
  <c r="M27" i="1" s="1"/>
  <c r="R27" i="1" s="1"/>
  <c r="G28" i="1"/>
  <c r="L28" i="1" s="1"/>
  <c r="Q28" i="1" s="1"/>
  <c r="H28" i="1"/>
  <c r="M28" i="1" s="1"/>
  <c r="R28" i="1" s="1"/>
  <c r="G29" i="1"/>
  <c r="L29" i="1" s="1"/>
  <c r="Q29" i="1" s="1"/>
  <c r="H29" i="1"/>
  <c r="M29" i="1" s="1"/>
  <c r="R29" i="1" s="1"/>
  <c r="G30" i="1"/>
  <c r="L30" i="1" s="1"/>
  <c r="Q30" i="1" s="1"/>
  <c r="H30" i="1"/>
  <c r="M30" i="1" s="1"/>
  <c r="R30" i="1" s="1"/>
  <c r="G31" i="1"/>
  <c r="L31" i="1" s="1"/>
  <c r="Q31" i="1" s="1"/>
  <c r="H31" i="1"/>
  <c r="M31" i="1" s="1"/>
  <c r="R31" i="1" s="1"/>
  <c r="G32" i="1"/>
  <c r="L32" i="1" s="1"/>
  <c r="Q32" i="1" s="1"/>
  <c r="H32" i="1"/>
  <c r="M32" i="1" s="1"/>
  <c r="R32" i="1" s="1"/>
  <c r="G34" i="1"/>
  <c r="H34" i="1"/>
  <c r="G35" i="1"/>
  <c r="L35" i="1" s="1"/>
  <c r="Q35" i="1" s="1"/>
  <c r="H35" i="1"/>
  <c r="M35" i="1" s="1"/>
  <c r="R35" i="1" s="1"/>
  <c r="G36" i="1"/>
  <c r="L36" i="1" s="1"/>
  <c r="Q36" i="1" s="1"/>
  <c r="H36" i="1"/>
  <c r="M36" i="1" s="1"/>
  <c r="R36" i="1" s="1"/>
  <c r="G37" i="1"/>
  <c r="L37" i="1" s="1"/>
  <c r="Q37" i="1" s="1"/>
  <c r="H37" i="1"/>
  <c r="M37" i="1" s="1"/>
  <c r="R37" i="1" s="1"/>
  <c r="G38" i="1"/>
  <c r="L38" i="1" s="1"/>
  <c r="Q38" i="1" s="1"/>
  <c r="H38" i="1"/>
  <c r="M38" i="1" s="1"/>
  <c r="R38" i="1" s="1"/>
  <c r="G39" i="1"/>
  <c r="L39" i="1" s="1"/>
  <c r="Q39" i="1" s="1"/>
  <c r="H39" i="1"/>
  <c r="M39" i="1" s="1"/>
  <c r="R39" i="1" s="1"/>
  <c r="G40" i="1"/>
  <c r="L40" i="1" s="1"/>
  <c r="Q40" i="1" s="1"/>
  <c r="H40" i="1"/>
  <c r="M40" i="1" s="1"/>
  <c r="R40" i="1" s="1"/>
  <c r="G41" i="1"/>
  <c r="L41" i="1" s="1"/>
  <c r="Q41" i="1" s="1"/>
  <c r="H41" i="1"/>
  <c r="M41" i="1" s="1"/>
  <c r="R41" i="1" s="1"/>
  <c r="G42" i="1"/>
  <c r="L42" i="1" s="1"/>
  <c r="Q42" i="1" s="1"/>
  <c r="H42" i="1"/>
  <c r="M42" i="1" s="1"/>
  <c r="R42" i="1" s="1"/>
  <c r="G43" i="1"/>
  <c r="L43" i="1" s="1"/>
  <c r="Q43" i="1" s="1"/>
  <c r="H43" i="1"/>
  <c r="M43" i="1" s="1"/>
  <c r="R43" i="1" s="1"/>
  <c r="G44" i="1"/>
  <c r="L44" i="1" s="1"/>
  <c r="Q44" i="1" s="1"/>
  <c r="H44" i="1"/>
  <c r="M44" i="1" s="1"/>
  <c r="R44" i="1" s="1"/>
  <c r="G45" i="1"/>
  <c r="L45" i="1" s="1"/>
  <c r="Q45" i="1" s="1"/>
  <c r="H45" i="1"/>
  <c r="M45" i="1" s="1"/>
  <c r="R45" i="1" s="1"/>
  <c r="G46" i="1"/>
  <c r="H46" i="1"/>
  <c r="G49" i="1"/>
  <c r="L49" i="1" s="1"/>
  <c r="Q49" i="1" s="1"/>
  <c r="H49" i="1"/>
  <c r="M49" i="1" s="1"/>
  <c r="R49" i="1" s="1"/>
  <c r="G50" i="1"/>
  <c r="L50" i="1" s="1"/>
  <c r="Q50" i="1" s="1"/>
  <c r="H50" i="1"/>
  <c r="M50" i="1" s="1"/>
  <c r="R50" i="1" s="1"/>
  <c r="G51" i="1"/>
  <c r="L51" i="1" s="1"/>
  <c r="Q51" i="1" s="1"/>
  <c r="H51" i="1"/>
  <c r="M51" i="1" s="1"/>
  <c r="R51" i="1" s="1"/>
  <c r="G53" i="1"/>
  <c r="L53" i="1" s="1"/>
  <c r="Q53" i="1" s="1"/>
  <c r="H53" i="1"/>
  <c r="M53" i="1" s="1"/>
  <c r="R53" i="1" s="1"/>
  <c r="G54" i="1"/>
  <c r="L54" i="1" s="1"/>
  <c r="Q54" i="1" s="1"/>
  <c r="H54" i="1"/>
  <c r="M54" i="1" s="1"/>
  <c r="R54" i="1" s="1"/>
  <c r="G56" i="1"/>
  <c r="H56" i="1"/>
  <c r="G57" i="1"/>
  <c r="L57" i="1" s="1"/>
  <c r="Q57" i="1" s="1"/>
  <c r="H57" i="1"/>
  <c r="M57" i="1" s="1"/>
  <c r="R57" i="1" s="1"/>
  <c r="G60" i="1"/>
  <c r="L60" i="1" s="1"/>
  <c r="Q60" i="1" s="1"/>
  <c r="H60" i="1"/>
  <c r="M60" i="1" s="1"/>
  <c r="R60" i="1" s="1"/>
  <c r="G61" i="1"/>
  <c r="L61" i="1" s="1"/>
  <c r="Q61" i="1" s="1"/>
  <c r="H61" i="1"/>
  <c r="M61" i="1" s="1"/>
  <c r="R61" i="1" s="1"/>
  <c r="G62" i="1"/>
  <c r="L62" i="1" s="1"/>
  <c r="Q62" i="1" s="1"/>
  <c r="H62" i="1"/>
  <c r="H18" i="1"/>
  <c r="M18" i="1" s="1"/>
  <c r="R18" i="1" s="1"/>
  <c r="G18" i="1"/>
  <c r="E17" i="1"/>
  <c r="F17" i="1"/>
  <c r="G10" i="1"/>
  <c r="L10" i="1" s="1"/>
  <c r="Q10" i="1" s="1"/>
  <c r="H10" i="1"/>
  <c r="M10" i="1" s="1"/>
  <c r="R10" i="1" s="1"/>
  <c r="G11" i="1"/>
  <c r="L11" i="1" s="1"/>
  <c r="Q11" i="1" s="1"/>
  <c r="H11" i="1"/>
  <c r="M11" i="1" s="1"/>
  <c r="R11" i="1" s="1"/>
  <c r="G12" i="1"/>
  <c r="L12" i="1" s="1"/>
  <c r="Q12" i="1" s="1"/>
  <c r="H12" i="1"/>
  <c r="M12" i="1" s="1"/>
  <c r="R12" i="1" s="1"/>
  <c r="G13" i="1"/>
  <c r="L13" i="1" s="1"/>
  <c r="Q13" i="1" s="1"/>
  <c r="H13" i="1"/>
  <c r="M13" i="1" s="1"/>
  <c r="R13" i="1" s="1"/>
  <c r="S13" i="1" s="1"/>
  <c r="AF13" i="1" s="1"/>
  <c r="G15" i="1"/>
  <c r="L15" i="1" s="1"/>
  <c r="Q15" i="1" s="1"/>
  <c r="H15" i="1"/>
  <c r="M15" i="1" s="1"/>
  <c r="R15" i="1" s="1"/>
  <c r="G16" i="1"/>
  <c r="L16" i="1" s="1"/>
  <c r="Q16" i="1" s="1"/>
  <c r="H16" i="1"/>
  <c r="M16" i="1" s="1"/>
  <c r="R16" i="1" s="1"/>
  <c r="H9" i="1"/>
  <c r="M9" i="1" s="1"/>
  <c r="R9" i="1" s="1"/>
  <c r="G9" i="1"/>
  <c r="L9" i="1" s="1"/>
  <c r="Q9" i="1" s="1"/>
  <c r="I72" i="1"/>
  <c r="D72" i="1"/>
  <c r="D78" i="1"/>
  <c r="D79" i="1"/>
  <c r="D81" i="1"/>
  <c r="D144" i="1"/>
  <c r="D145" i="1"/>
  <c r="D147" i="1"/>
  <c r="C214" i="1"/>
  <c r="B214" i="1"/>
  <c r="D15" i="1"/>
  <c r="D12" i="1"/>
  <c r="C211" i="1"/>
  <c r="B211" i="1"/>
  <c r="D13" i="1"/>
  <c r="B23" i="1"/>
  <c r="D85" i="1"/>
  <c r="D32" i="1"/>
  <c r="D61" i="1"/>
  <c r="D62" i="1"/>
  <c r="D127" i="1"/>
  <c r="D128" i="1"/>
  <c r="C260" i="1"/>
  <c r="B260" i="1"/>
  <c r="B226" i="1"/>
  <c r="B33" i="1"/>
  <c r="B20" i="1"/>
  <c r="B52" i="1"/>
  <c r="B55" i="1"/>
  <c r="B58" i="1"/>
  <c r="C261" i="1"/>
  <c r="B261" i="1"/>
  <c r="C242" i="1"/>
  <c r="D43" i="1"/>
  <c r="D242" i="1" s="1"/>
  <c r="B242" i="1"/>
  <c r="C231" i="1"/>
  <c r="D164" i="1"/>
  <c r="D98" i="1"/>
  <c r="B231" i="1"/>
  <c r="C165" i="1"/>
  <c r="D156" i="1"/>
  <c r="D157" i="1"/>
  <c r="D158" i="1"/>
  <c r="D159" i="1"/>
  <c r="D160" i="1"/>
  <c r="D161" i="1"/>
  <c r="D162" i="1"/>
  <c r="D163" i="1"/>
  <c r="B165" i="1"/>
  <c r="C99" i="1"/>
  <c r="D90" i="1"/>
  <c r="D91" i="1"/>
  <c r="D92" i="1"/>
  <c r="D93" i="1"/>
  <c r="D94" i="1"/>
  <c r="D95" i="1"/>
  <c r="D96" i="1"/>
  <c r="D97" i="1"/>
  <c r="B99" i="1"/>
  <c r="C33" i="1"/>
  <c r="D27" i="1"/>
  <c r="D24" i="1"/>
  <c r="D25" i="1"/>
  <c r="D26" i="1"/>
  <c r="D28" i="1"/>
  <c r="D29" i="1"/>
  <c r="D30" i="1"/>
  <c r="D31" i="1"/>
  <c r="B234" i="1"/>
  <c r="B218" i="1"/>
  <c r="D19" i="1"/>
  <c r="D151" i="1"/>
  <c r="C218" i="1"/>
  <c r="C149" i="1"/>
  <c r="C152" i="1"/>
  <c r="C155" i="1"/>
  <c r="C180" i="1"/>
  <c r="C184" i="1"/>
  <c r="C187" i="1"/>
  <c r="C190" i="1"/>
  <c r="H190" i="1" s="1"/>
  <c r="M190" i="1" s="1"/>
  <c r="R190" i="1" s="1"/>
  <c r="D141" i="1"/>
  <c r="D142" i="1"/>
  <c r="D143" i="1"/>
  <c r="D148" i="1"/>
  <c r="D150" i="1"/>
  <c r="D152" i="1" s="1"/>
  <c r="D153" i="1"/>
  <c r="D154" i="1"/>
  <c r="D166" i="1"/>
  <c r="D167" i="1"/>
  <c r="D168" i="1"/>
  <c r="D169" i="1"/>
  <c r="D171" i="1"/>
  <c r="D172" i="1"/>
  <c r="D174" i="1"/>
  <c r="D176" i="1"/>
  <c r="D177" i="1"/>
  <c r="D179" i="1"/>
  <c r="D181" i="1"/>
  <c r="D182" i="1"/>
  <c r="D183" i="1"/>
  <c r="D185" i="1"/>
  <c r="D186" i="1"/>
  <c r="D188" i="1"/>
  <c r="D189" i="1"/>
  <c r="D192" i="1"/>
  <c r="B149" i="1"/>
  <c r="B152" i="1"/>
  <c r="B155" i="1"/>
  <c r="B180" i="1"/>
  <c r="B184" i="1"/>
  <c r="B187" i="1"/>
  <c r="B190" i="1"/>
  <c r="G190" i="1" s="1"/>
  <c r="L190" i="1" s="1"/>
  <c r="C83" i="1"/>
  <c r="H83" i="1" s="1"/>
  <c r="M83" i="1" s="1"/>
  <c r="R83" i="1" s="1"/>
  <c r="C86" i="1"/>
  <c r="C89" i="1"/>
  <c r="C114" i="1"/>
  <c r="C118" i="1"/>
  <c r="C121" i="1"/>
  <c r="C124" i="1"/>
  <c r="H124" i="1" s="1"/>
  <c r="M124" i="1" s="1"/>
  <c r="R124" i="1" s="1"/>
  <c r="D75" i="1"/>
  <c r="D76" i="1"/>
  <c r="D77" i="1"/>
  <c r="D82" i="1"/>
  <c r="D84" i="1"/>
  <c r="D86" i="1" s="1"/>
  <c r="D87" i="1"/>
  <c r="D88" i="1"/>
  <c r="D100" i="1"/>
  <c r="D101" i="1"/>
  <c r="D102" i="1"/>
  <c r="D103" i="1"/>
  <c r="D105" i="1"/>
  <c r="D106" i="1"/>
  <c r="D108" i="1"/>
  <c r="D110" i="1"/>
  <c r="D111" i="1"/>
  <c r="D113" i="1"/>
  <c r="D115" i="1"/>
  <c r="D116" i="1"/>
  <c r="D117" i="1"/>
  <c r="D119" i="1"/>
  <c r="D120" i="1"/>
  <c r="D122" i="1"/>
  <c r="D123" i="1"/>
  <c r="D126" i="1"/>
  <c r="B83" i="1"/>
  <c r="G83" i="1" s="1"/>
  <c r="L83" i="1" s="1"/>
  <c r="Q83" i="1" s="1"/>
  <c r="S83" i="1" s="1"/>
  <c r="B86" i="1"/>
  <c r="B89" i="1"/>
  <c r="B114" i="1"/>
  <c r="B118" i="1"/>
  <c r="B121" i="1"/>
  <c r="B124" i="1"/>
  <c r="G124" i="1" s="1"/>
  <c r="L124" i="1" s="1"/>
  <c r="D107" i="1"/>
  <c r="C17" i="1"/>
  <c r="C20" i="1"/>
  <c r="C52" i="1"/>
  <c r="C55" i="1"/>
  <c r="D9" i="1"/>
  <c r="D10" i="1"/>
  <c r="D11" i="1"/>
  <c r="D16" i="1"/>
  <c r="D18" i="1"/>
  <c r="D20" i="1" s="1"/>
  <c r="D21" i="1"/>
  <c r="D22" i="1"/>
  <c r="D34" i="1"/>
  <c r="D35" i="1"/>
  <c r="D36" i="1"/>
  <c r="D37" i="1"/>
  <c r="D39" i="1"/>
  <c r="D40" i="1"/>
  <c r="D42" i="1"/>
  <c r="D44" i="1"/>
  <c r="D45" i="1"/>
  <c r="D46" i="1"/>
  <c r="D245" i="1" s="1"/>
  <c r="D49" i="1"/>
  <c r="D50" i="1"/>
  <c r="D51" i="1"/>
  <c r="D53" i="1"/>
  <c r="D54" i="1"/>
  <c r="D56" i="1"/>
  <c r="D57" i="1"/>
  <c r="D60" i="1"/>
  <c r="D41" i="1"/>
  <c r="C240" i="1"/>
  <c r="B240" i="1"/>
  <c r="D237" i="1"/>
  <c r="E237" i="1" s="1"/>
  <c r="F237" i="1" s="1"/>
  <c r="D170" i="1"/>
  <c r="D104" i="1"/>
  <c r="D38" i="1"/>
  <c r="B209" i="1"/>
  <c r="C209" i="1"/>
  <c r="C210" i="1"/>
  <c r="C212" i="1"/>
  <c r="C215" i="1"/>
  <c r="C217" i="1"/>
  <c r="C220" i="1"/>
  <c r="C221" i="1"/>
  <c r="C223" i="1"/>
  <c r="C224" i="1"/>
  <c r="C225" i="1"/>
  <c r="C226" i="1"/>
  <c r="C227" i="1"/>
  <c r="C228" i="1"/>
  <c r="C229" i="1"/>
  <c r="C230" i="1"/>
  <c r="C233" i="1"/>
  <c r="C234" i="1"/>
  <c r="C235" i="1"/>
  <c r="C236" i="1"/>
  <c r="C238" i="1"/>
  <c r="C239" i="1"/>
  <c r="C241" i="1"/>
  <c r="C243" i="1"/>
  <c r="C244" i="1"/>
  <c r="C248" i="1"/>
  <c r="C249" i="1"/>
  <c r="C250" i="1"/>
  <c r="C252" i="1"/>
  <c r="C253" i="1"/>
  <c r="C255" i="1"/>
  <c r="C256" i="1"/>
  <c r="C259" i="1"/>
  <c r="C208" i="1"/>
  <c r="B210" i="1"/>
  <c r="B212" i="1"/>
  <c r="B215" i="1"/>
  <c r="B217" i="1"/>
  <c r="B220" i="1"/>
  <c r="B221" i="1"/>
  <c r="B223" i="1"/>
  <c r="B224" i="1"/>
  <c r="B225" i="1"/>
  <c r="B227" i="1"/>
  <c r="B228" i="1"/>
  <c r="B229" i="1"/>
  <c r="B230" i="1"/>
  <c r="B233" i="1"/>
  <c r="B235" i="1"/>
  <c r="B236" i="1"/>
  <c r="B238" i="1"/>
  <c r="B239" i="1"/>
  <c r="B241" i="1"/>
  <c r="B243" i="1"/>
  <c r="B244" i="1"/>
  <c r="B248" i="1"/>
  <c r="B249" i="1"/>
  <c r="B250" i="1"/>
  <c r="B252" i="1"/>
  <c r="B253" i="1"/>
  <c r="B255" i="1"/>
  <c r="B256" i="1"/>
  <c r="B259" i="1"/>
  <c r="B208" i="1"/>
  <c r="D23" i="1" l="1"/>
  <c r="Q212" i="1"/>
  <c r="R260" i="1"/>
  <c r="S75" i="1"/>
  <c r="S123" i="1"/>
  <c r="S98" i="1"/>
  <c r="S94" i="1"/>
  <c r="S76" i="1"/>
  <c r="S185" i="1"/>
  <c r="S174" i="1"/>
  <c r="AF174" i="1" s="1"/>
  <c r="S148" i="1"/>
  <c r="R208" i="1"/>
  <c r="S130" i="1"/>
  <c r="D121" i="1"/>
  <c r="D246" i="1"/>
  <c r="R211" i="1"/>
  <c r="R250" i="1"/>
  <c r="R242" i="1"/>
  <c r="R238" i="1"/>
  <c r="R231" i="1"/>
  <c r="R229" i="1"/>
  <c r="R227" i="1"/>
  <c r="R225" i="1"/>
  <c r="R197" i="1"/>
  <c r="R243" i="1"/>
  <c r="R212" i="1"/>
  <c r="S146" i="1"/>
  <c r="Q256" i="1"/>
  <c r="Q234" i="1"/>
  <c r="AE59" i="1"/>
  <c r="N190" i="1"/>
  <c r="Q190" i="1"/>
  <c r="S190" i="1" s="1"/>
  <c r="M115" i="1"/>
  <c r="M248" i="1" s="1"/>
  <c r="H118" i="1"/>
  <c r="R99" i="1"/>
  <c r="D58" i="1"/>
  <c r="N124" i="1"/>
  <c r="Q124" i="1"/>
  <c r="S124" i="1" s="1"/>
  <c r="R17" i="1"/>
  <c r="S15" i="1"/>
  <c r="Q214" i="1"/>
  <c r="S12" i="1"/>
  <c r="AF12" i="1" s="1"/>
  <c r="S10" i="1"/>
  <c r="Q209" i="1"/>
  <c r="R20" i="1"/>
  <c r="S61" i="1"/>
  <c r="Q260" i="1"/>
  <c r="S54" i="1"/>
  <c r="Q253" i="1"/>
  <c r="S51" i="1"/>
  <c r="Q250" i="1"/>
  <c r="Q52" i="1"/>
  <c r="S49" i="1"/>
  <c r="S45" i="1"/>
  <c r="Q244" i="1"/>
  <c r="Q242" i="1"/>
  <c r="S43" i="1"/>
  <c r="S41" i="1"/>
  <c r="Q240" i="1"/>
  <c r="S39" i="1"/>
  <c r="Q238" i="1"/>
  <c r="S37" i="1"/>
  <c r="Q236" i="1"/>
  <c r="S32" i="1"/>
  <c r="Q231" i="1"/>
  <c r="Q229" i="1"/>
  <c r="S30" i="1"/>
  <c r="S28" i="1"/>
  <c r="Q227" i="1"/>
  <c r="S26" i="1"/>
  <c r="Q225" i="1"/>
  <c r="S24" i="1"/>
  <c r="Q223" i="1"/>
  <c r="Q33" i="1"/>
  <c r="L21" i="1"/>
  <c r="G23" i="1"/>
  <c r="S127" i="1"/>
  <c r="S117" i="1"/>
  <c r="AF117" i="1" s="1"/>
  <c r="L115" i="1"/>
  <c r="L248" i="1" s="1"/>
  <c r="G118" i="1"/>
  <c r="S111" i="1"/>
  <c r="AF111" i="1" s="1"/>
  <c r="S109" i="1"/>
  <c r="S107" i="1"/>
  <c r="S105" i="1"/>
  <c r="S103" i="1"/>
  <c r="S101" i="1"/>
  <c r="AF101" i="1" s="1"/>
  <c r="S96" i="1"/>
  <c r="S92" i="1"/>
  <c r="Q99" i="1"/>
  <c r="S90" i="1"/>
  <c r="S87" i="1"/>
  <c r="S81" i="1"/>
  <c r="S78" i="1"/>
  <c r="S192" i="1"/>
  <c r="S188" i="1"/>
  <c r="S182" i="1"/>
  <c r="S179" i="1"/>
  <c r="AF179" i="1" s="1"/>
  <c r="S176" i="1"/>
  <c r="S170" i="1"/>
  <c r="S168" i="1"/>
  <c r="AF168" i="1" s="1"/>
  <c r="S166" i="1"/>
  <c r="Q180" i="1"/>
  <c r="S163" i="1"/>
  <c r="S161" i="1"/>
  <c r="Q165" i="1"/>
  <c r="S159" i="1"/>
  <c r="S157" i="1"/>
  <c r="S154" i="1"/>
  <c r="S151" i="1"/>
  <c r="Q215" i="1"/>
  <c r="S145" i="1"/>
  <c r="S143" i="1"/>
  <c r="Q208" i="1"/>
  <c r="S141" i="1"/>
  <c r="Q149" i="1"/>
  <c r="R263" i="1"/>
  <c r="AE254" i="1"/>
  <c r="S9" i="1"/>
  <c r="S35" i="1"/>
  <c r="R234" i="1"/>
  <c r="R33" i="1"/>
  <c r="R223" i="1"/>
  <c r="M86" i="1"/>
  <c r="R84" i="1"/>
  <c r="R86" i="1" s="1"/>
  <c r="R149" i="1"/>
  <c r="R210" i="1"/>
  <c r="R259" i="1"/>
  <c r="M56" i="1"/>
  <c r="M255" i="1" s="1"/>
  <c r="H58" i="1"/>
  <c r="R55" i="1"/>
  <c r="R241" i="1"/>
  <c r="R230" i="1"/>
  <c r="R228" i="1"/>
  <c r="R226" i="1"/>
  <c r="R224" i="1"/>
  <c r="S19" i="1"/>
  <c r="R218" i="1"/>
  <c r="R131" i="1"/>
  <c r="M119" i="1"/>
  <c r="M252" i="1" s="1"/>
  <c r="H121" i="1"/>
  <c r="M113" i="1"/>
  <c r="M114" i="1" s="1"/>
  <c r="H246" i="1"/>
  <c r="R244" i="1"/>
  <c r="R240" i="1"/>
  <c r="R236" i="1"/>
  <c r="R165" i="1"/>
  <c r="R214" i="1"/>
  <c r="R209" i="1"/>
  <c r="S193" i="1"/>
  <c r="S57" i="1"/>
  <c r="R256" i="1"/>
  <c r="R52" i="1"/>
  <c r="M21" i="1"/>
  <c r="H23" i="1"/>
  <c r="R215" i="1"/>
  <c r="R249" i="1"/>
  <c r="R235" i="1"/>
  <c r="R221" i="1"/>
  <c r="D118" i="1"/>
  <c r="S16" i="1"/>
  <c r="S11" i="1"/>
  <c r="AF11" i="1" s="1"/>
  <c r="Q210" i="1"/>
  <c r="Q259" i="1"/>
  <c r="S60" i="1"/>
  <c r="L56" i="1"/>
  <c r="G58" i="1"/>
  <c r="S53" i="1"/>
  <c r="Q55" i="1"/>
  <c r="Q249" i="1"/>
  <c r="S50" i="1"/>
  <c r="S44" i="1"/>
  <c r="Q243" i="1"/>
  <c r="S42" i="1"/>
  <c r="AF42" i="1" s="1"/>
  <c r="Q241" i="1"/>
  <c r="Q239" i="1"/>
  <c r="S40" i="1"/>
  <c r="AF40" i="1" s="1"/>
  <c r="S38" i="1"/>
  <c r="S36" i="1"/>
  <c r="Q235" i="1"/>
  <c r="S31" i="1"/>
  <c r="Q230" i="1"/>
  <c r="Q228" i="1"/>
  <c r="S29" i="1"/>
  <c r="S27" i="1"/>
  <c r="Q226" i="1"/>
  <c r="Q224" i="1"/>
  <c r="S25" i="1"/>
  <c r="S22" i="1"/>
  <c r="Q221" i="1"/>
  <c r="Q218" i="1"/>
  <c r="S126" i="1"/>
  <c r="S122" i="1"/>
  <c r="L119" i="1"/>
  <c r="G121" i="1"/>
  <c r="S116" i="1"/>
  <c r="L113" i="1"/>
  <c r="L114" i="1" s="1"/>
  <c r="G246" i="1"/>
  <c r="S110" i="1"/>
  <c r="AF110" i="1" s="1"/>
  <c r="S108" i="1"/>
  <c r="S106" i="1"/>
  <c r="AF106" i="1" s="1"/>
  <c r="S104" i="1"/>
  <c r="S102" i="1"/>
  <c r="AF102" i="1" s="1"/>
  <c r="S100" i="1"/>
  <c r="S97" i="1"/>
  <c r="S95" i="1"/>
  <c r="S93" i="1"/>
  <c r="S91" i="1"/>
  <c r="S88" i="1"/>
  <c r="S85" i="1"/>
  <c r="S82" i="1"/>
  <c r="S79" i="1"/>
  <c r="S77" i="1"/>
  <c r="S186" i="1"/>
  <c r="S183" i="1"/>
  <c r="S177" i="1"/>
  <c r="S175" i="1"/>
  <c r="S173" i="1"/>
  <c r="S171" i="1"/>
  <c r="S169" i="1"/>
  <c r="S162" i="1"/>
  <c r="S158" i="1"/>
  <c r="S156" i="1"/>
  <c r="S153" i="1"/>
  <c r="Q152" i="1"/>
  <c r="S147" i="1"/>
  <c r="Q211" i="1"/>
  <c r="S144" i="1"/>
  <c r="S142" i="1"/>
  <c r="D213" i="1"/>
  <c r="S196" i="1"/>
  <c r="Q197" i="1"/>
  <c r="S194" i="1"/>
  <c r="R213" i="1"/>
  <c r="AC265" i="1"/>
  <c r="AC258" i="1"/>
  <c r="AE258" i="1"/>
  <c r="AE198" i="1"/>
  <c r="AE132" i="1"/>
  <c r="I196" i="1"/>
  <c r="I194" i="1"/>
  <c r="I193" i="1"/>
  <c r="C264" i="1"/>
  <c r="M46" i="1"/>
  <c r="N46" i="1" s="1"/>
  <c r="N245" i="1" s="1"/>
  <c r="H245" i="1"/>
  <c r="L46" i="1"/>
  <c r="G245" i="1"/>
  <c r="I146" i="1"/>
  <c r="I80" i="1"/>
  <c r="M197" i="1"/>
  <c r="D65" i="1"/>
  <c r="D263" i="1"/>
  <c r="N75" i="1"/>
  <c r="N127" i="1"/>
  <c r="N123" i="1"/>
  <c r="N98" i="1"/>
  <c r="N94" i="1"/>
  <c r="N78" i="1"/>
  <c r="N185" i="1"/>
  <c r="N176" i="1"/>
  <c r="N170" i="1"/>
  <c r="N148" i="1"/>
  <c r="M263" i="1"/>
  <c r="D197" i="1"/>
  <c r="L34" i="1"/>
  <c r="G48" i="1"/>
  <c r="N130" i="1"/>
  <c r="D48" i="1"/>
  <c r="M34" i="1"/>
  <c r="H48" i="1"/>
  <c r="D131" i="1"/>
  <c r="M214" i="1"/>
  <c r="M211" i="1"/>
  <c r="M209" i="1"/>
  <c r="M260" i="1"/>
  <c r="M256" i="1"/>
  <c r="M250" i="1"/>
  <c r="M244" i="1"/>
  <c r="M242" i="1"/>
  <c r="M240" i="1"/>
  <c r="M238" i="1"/>
  <c r="M236" i="1"/>
  <c r="M234" i="1"/>
  <c r="M231" i="1"/>
  <c r="M229" i="1"/>
  <c r="M227" i="1"/>
  <c r="M225" i="1"/>
  <c r="M220" i="1"/>
  <c r="N110" i="1"/>
  <c r="N106" i="1"/>
  <c r="N102" i="1"/>
  <c r="N82" i="1"/>
  <c r="N189" i="1"/>
  <c r="N181" i="1"/>
  <c r="N164" i="1"/>
  <c r="N160" i="1"/>
  <c r="N144" i="1"/>
  <c r="H263" i="1"/>
  <c r="L208" i="1"/>
  <c r="N9" i="1"/>
  <c r="G20" i="1"/>
  <c r="L18" i="1"/>
  <c r="Q18" i="1" s="1"/>
  <c r="M52" i="1"/>
  <c r="M223" i="1"/>
  <c r="M33" i="1"/>
  <c r="I120" i="1"/>
  <c r="M120" i="1"/>
  <c r="N90" i="1"/>
  <c r="M99" i="1"/>
  <c r="I172" i="1"/>
  <c r="M172" i="1"/>
  <c r="M149" i="1"/>
  <c r="M208" i="1"/>
  <c r="M17" i="1"/>
  <c r="N15" i="1"/>
  <c r="L214" i="1"/>
  <c r="N12" i="1"/>
  <c r="L211" i="1"/>
  <c r="L209" i="1"/>
  <c r="N10" i="1"/>
  <c r="M20" i="1"/>
  <c r="N61" i="1"/>
  <c r="L260" i="1"/>
  <c r="N57" i="1"/>
  <c r="L256" i="1"/>
  <c r="L253" i="1"/>
  <c r="N54" i="1"/>
  <c r="L250" i="1"/>
  <c r="N51" i="1"/>
  <c r="N49" i="1"/>
  <c r="L52" i="1"/>
  <c r="L244" i="1"/>
  <c r="N45" i="1"/>
  <c r="N43" i="1"/>
  <c r="L242" i="1"/>
  <c r="L240" i="1"/>
  <c r="N41" i="1"/>
  <c r="N39" i="1"/>
  <c r="L238" i="1"/>
  <c r="L236" i="1"/>
  <c r="N37" i="1"/>
  <c r="N35" i="1"/>
  <c r="L234" i="1"/>
  <c r="N32" i="1"/>
  <c r="L231" i="1"/>
  <c r="L229" i="1"/>
  <c r="N30" i="1"/>
  <c r="N28" i="1"/>
  <c r="L227" i="1"/>
  <c r="L225" i="1"/>
  <c r="N26" i="1"/>
  <c r="N24" i="1"/>
  <c r="L223" i="1"/>
  <c r="L33" i="1"/>
  <c r="L220" i="1"/>
  <c r="N117" i="1"/>
  <c r="N111" i="1"/>
  <c r="N109" i="1"/>
  <c r="N107" i="1"/>
  <c r="N105" i="1"/>
  <c r="N103" i="1"/>
  <c r="N101" i="1"/>
  <c r="N96" i="1"/>
  <c r="N92" i="1"/>
  <c r="L99" i="1"/>
  <c r="N87" i="1"/>
  <c r="G86" i="1"/>
  <c r="L84" i="1"/>
  <c r="Q84" i="1" s="1"/>
  <c r="N81" i="1"/>
  <c r="N76" i="1"/>
  <c r="N192" i="1"/>
  <c r="L197" i="1"/>
  <c r="N188" i="1"/>
  <c r="N182" i="1"/>
  <c r="N179" i="1"/>
  <c r="N174" i="1"/>
  <c r="N168" i="1"/>
  <c r="N166" i="1"/>
  <c r="L180" i="1"/>
  <c r="N163" i="1"/>
  <c r="N161" i="1"/>
  <c r="N159" i="1"/>
  <c r="N157" i="1"/>
  <c r="N154" i="1"/>
  <c r="N151" i="1"/>
  <c r="N145" i="1"/>
  <c r="N143" i="1"/>
  <c r="N141" i="1"/>
  <c r="L149" i="1"/>
  <c r="G213" i="1"/>
  <c r="L14" i="1"/>
  <c r="G263" i="1"/>
  <c r="L64" i="1"/>
  <c r="Q64" i="1" s="1"/>
  <c r="Q65" i="1" s="1"/>
  <c r="H197" i="1"/>
  <c r="N83" i="1"/>
  <c r="M215" i="1"/>
  <c r="M212" i="1"/>
  <c r="M210" i="1"/>
  <c r="H65" i="1"/>
  <c r="M62" i="1"/>
  <c r="M259" i="1"/>
  <c r="M55" i="1"/>
  <c r="M249" i="1"/>
  <c r="M243" i="1"/>
  <c r="M241" i="1"/>
  <c r="M235" i="1"/>
  <c r="M230" i="1"/>
  <c r="M228" i="1"/>
  <c r="M226" i="1"/>
  <c r="M224" i="1"/>
  <c r="M221" i="1"/>
  <c r="M218" i="1"/>
  <c r="M131" i="1"/>
  <c r="N156" i="1"/>
  <c r="M165" i="1"/>
  <c r="H152" i="1"/>
  <c r="M150" i="1"/>
  <c r="N16" i="1"/>
  <c r="L215" i="1"/>
  <c r="L212" i="1"/>
  <c r="N13" i="1"/>
  <c r="N11" i="1"/>
  <c r="L210" i="1"/>
  <c r="N60" i="1"/>
  <c r="L259" i="1"/>
  <c r="L255" i="1"/>
  <c r="N53" i="1"/>
  <c r="L252" i="1"/>
  <c r="L55" i="1"/>
  <c r="L249" i="1"/>
  <c r="N50" i="1"/>
  <c r="N44" i="1"/>
  <c r="L243" i="1"/>
  <c r="L241" i="1"/>
  <c r="N42" i="1"/>
  <c r="N40" i="1"/>
  <c r="L239" i="1"/>
  <c r="N38" i="1"/>
  <c r="N36" i="1"/>
  <c r="L235" i="1"/>
  <c r="N31" i="1"/>
  <c r="L230" i="1"/>
  <c r="L228" i="1"/>
  <c r="N29" i="1"/>
  <c r="N27" i="1"/>
  <c r="L226" i="1"/>
  <c r="L224" i="1"/>
  <c r="N25" i="1"/>
  <c r="L221" i="1"/>
  <c r="N22" i="1"/>
  <c r="N19" i="1"/>
  <c r="L218" i="1"/>
  <c r="G131" i="1"/>
  <c r="L128" i="1"/>
  <c r="N126" i="1"/>
  <c r="N122" i="1"/>
  <c r="N116" i="1"/>
  <c r="N108" i="1"/>
  <c r="N104" i="1"/>
  <c r="N100" i="1"/>
  <c r="N97" i="1"/>
  <c r="N95" i="1"/>
  <c r="N93" i="1"/>
  <c r="N91" i="1"/>
  <c r="N88" i="1"/>
  <c r="N85" i="1"/>
  <c r="N79" i="1"/>
  <c r="N77" i="1"/>
  <c r="N186" i="1"/>
  <c r="N183" i="1"/>
  <c r="N177" i="1"/>
  <c r="N175" i="1"/>
  <c r="N173" i="1"/>
  <c r="N171" i="1"/>
  <c r="N169" i="1"/>
  <c r="N167" i="1"/>
  <c r="N162" i="1"/>
  <c r="N158" i="1"/>
  <c r="L165" i="1"/>
  <c r="N153" i="1"/>
  <c r="L152" i="1"/>
  <c r="N147" i="1"/>
  <c r="N142" i="1"/>
  <c r="I130" i="1"/>
  <c r="N146" i="1"/>
  <c r="N80" i="1"/>
  <c r="M213" i="1"/>
  <c r="N196" i="1"/>
  <c r="N194" i="1"/>
  <c r="N193" i="1"/>
  <c r="H131" i="1"/>
  <c r="G65" i="1"/>
  <c r="G197" i="1"/>
  <c r="H213" i="1"/>
  <c r="F247" i="1"/>
  <c r="F254" i="1"/>
  <c r="I117" i="1"/>
  <c r="I38" i="1"/>
  <c r="I177" i="1"/>
  <c r="D208" i="1"/>
  <c r="I64" i="1"/>
  <c r="D209" i="1"/>
  <c r="C254" i="1"/>
  <c r="I161" i="1"/>
  <c r="D235" i="1"/>
  <c r="B219" i="1"/>
  <c r="H155" i="1"/>
  <c r="M155" i="1" s="1"/>
  <c r="R155" i="1" s="1"/>
  <c r="I108" i="1"/>
  <c r="I104" i="1"/>
  <c r="I79" i="1"/>
  <c r="D249" i="1"/>
  <c r="D221" i="1"/>
  <c r="D227" i="1"/>
  <c r="D229" i="1"/>
  <c r="D261" i="1"/>
  <c r="G255" i="1"/>
  <c r="G252" i="1"/>
  <c r="I14" i="1"/>
  <c r="D187" i="1"/>
  <c r="C191" i="1"/>
  <c r="C198" i="1" s="1"/>
  <c r="I128" i="1"/>
  <c r="H260" i="1"/>
  <c r="G243" i="1"/>
  <c r="H242" i="1"/>
  <c r="H238" i="1"/>
  <c r="G235" i="1"/>
  <c r="G233" i="1"/>
  <c r="G228" i="1"/>
  <c r="G224" i="1"/>
  <c r="I22" i="1"/>
  <c r="E247" i="1"/>
  <c r="E254" i="1"/>
  <c r="I173" i="1"/>
  <c r="I171" i="1"/>
  <c r="I169" i="1"/>
  <c r="I167" i="1"/>
  <c r="I162" i="1"/>
  <c r="H208" i="1"/>
  <c r="I15" i="1"/>
  <c r="G260" i="1"/>
  <c r="I57" i="1"/>
  <c r="G253" i="1"/>
  <c r="I49" i="1"/>
  <c r="G244" i="1"/>
  <c r="G242" i="1"/>
  <c r="H236" i="1"/>
  <c r="H231" i="1"/>
  <c r="H229" i="1"/>
  <c r="F251" i="1"/>
  <c r="I96" i="1"/>
  <c r="I182" i="1"/>
  <c r="I179" i="1"/>
  <c r="C257" i="1"/>
  <c r="D210" i="1"/>
  <c r="B251" i="1"/>
  <c r="D223" i="1"/>
  <c r="B59" i="1"/>
  <c r="B66" i="1" s="1"/>
  <c r="H212" i="1"/>
  <c r="H210" i="1"/>
  <c r="H255" i="1"/>
  <c r="H252" i="1"/>
  <c r="I50" i="1"/>
  <c r="H243" i="1"/>
  <c r="G225" i="1"/>
  <c r="E232" i="1"/>
  <c r="E251" i="1"/>
  <c r="I122" i="1"/>
  <c r="I95" i="1"/>
  <c r="I181" i="1"/>
  <c r="I143" i="1"/>
  <c r="H149" i="1"/>
  <c r="D236" i="1"/>
  <c r="C247" i="1"/>
  <c r="D238" i="1"/>
  <c r="D233" i="1"/>
  <c r="D215" i="1"/>
  <c r="D184" i="1"/>
  <c r="D155" i="1"/>
  <c r="D230" i="1"/>
  <c r="I24" i="1"/>
  <c r="H220" i="1"/>
  <c r="I88" i="1"/>
  <c r="I85" i="1"/>
  <c r="I186" i="1"/>
  <c r="I183" i="1"/>
  <c r="I174" i="1"/>
  <c r="I168" i="1"/>
  <c r="H230" i="1"/>
  <c r="G227" i="1"/>
  <c r="G155" i="1"/>
  <c r="L155" i="1" s="1"/>
  <c r="Q155" i="1" s="1"/>
  <c r="D52" i="1"/>
  <c r="B125" i="1"/>
  <c r="D149" i="1"/>
  <c r="C232" i="1"/>
  <c r="D224" i="1"/>
  <c r="D226" i="1"/>
  <c r="H214" i="1"/>
  <c r="H228" i="1"/>
  <c r="G180" i="1"/>
  <c r="B216" i="1"/>
  <c r="D55" i="1"/>
  <c r="D239" i="1"/>
  <c r="D214" i="1"/>
  <c r="D211" i="1"/>
  <c r="G211" i="1"/>
  <c r="H217" i="1"/>
  <c r="G240" i="1"/>
  <c r="I39" i="1"/>
  <c r="I30" i="1"/>
  <c r="H221" i="1"/>
  <c r="H218" i="1"/>
  <c r="I119" i="1"/>
  <c r="G231" i="1"/>
  <c r="D180" i="1"/>
  <c r="D248" i="1"/>
  <c r="D250" i="1"/>
  <c r="D124" i="1"/>
  <c r="B191" i="1"/>
  <c r="B198" i="1" s="1"/>
  <c r="H241" i="1"/>
  <c r="G236" i="1"/>
  <c r="I127" i="1"/>
  <c r="I94" i="1"/>
  <c r="I150" i="1"/>
  <c r="I152" i="1" s="1"/>
  <c r="I142" i="1"/>
  <c r="D234" i="1"/>
  <c r="D219" i="1"/>
  <c r="D241" i="1"/>
  <c r="D114" i="1"/>
  <c r="D89" i="1"/>
  <c r="D244" i="1"/>
  <c r="E59" i="1"/>
  <c r="E66" i="1" s="1"/>
  <c r="G261" i="1"/>
  <c r="I44" i="1"/>
  <c r="I34" i="1"/>
  <c r="I26" i="1"/>
  <c r="F232" i="1"/>
  <c r="F264" i="1"/>
  <c r="I109" i="1"/>
  <c r="I102" i="1"/>
  <c r="I97" i="1"/>
  <c r="H226" i="1"/>
  <c r="I91" i="1"/>
  <c r="G89" i="1"/>
  <c r="L89" i="1" s="1"/>
  <c r="Q89" i="1" s="1"/>
  <c r="I77" i="1"/>
  <c r="F125" i="1"/>
  <c r="F132" i="1" s="1"/>
  <c r="I157" i="1"/>
  <c r="I154" i="1"/>
  <c r="E191" i="1"/>
  <c r="E198" i="1" s="1"/>
  <c r="D212" i="1"/>
  <c r="D220" i="1"/>
  <c r="C125" i="1"/>
  <c r="C132" i="1" s="1"/>
  <c r="I190" i="1"/>
  <c r="D218" i="1"/>
  <c r="H215" i="1"/>
  <c r="H239" i="1"/>
  <c r="I35" i="1"/>
  <c r="I27" i="1"/>
  <c r="E222" i="1"/>
  <c r="I92" i="1"/>
  <c r="I144" i="1"/>
  <c r="D240" i="1"/>
  <c r="D243" i="1"/>
  <c r="D252" i="1"/>
  <c r="C251" i="1"/>
  <c r="D190" i="1"/>
  <c r="D225" i="1"/>
  <c r="D228" i="1"/>
  <c r="D231" i="1"/>
  <c r="B247" i="1"/>
  <c r="G208" i="1"/>
  <c r="H250" i="1"/>
  <c r="G221" i="1"/>
  <c r="E264" i="1"/>
  <c r="I103" i="1"/>
  <c r="H234" i="1"/>
  <c r="I81" i="1"/>
  <c r="I78" i="1"/>
  <c r="I189" i="1"/>
  <c r="I160" i="1"/>
  <c r="H225" i="1"/>
  <c r="I153" i="1"/>
  <c r="I145" i="1"/>
  <c r="G223" i="1"/>
  <c r="I51" i="1"/>
  <c r="G250" i="1"/>
  <c r="H20" i="1"/>
  <c r="G114" i="1"/>
  <c r="I100" i="1"/>
  <c r="G256" i="1"/>
  <c r="D33" i="1"/>
  <c r="D259" i="1"/>
  <c r="D253" i="1"/>
  <c r="D17" i="1"/>
  <c r="C222" i="1"/>
  <c r="D217" i="1"/>
  <c r="B222" i="1"/>
  <c r="F59" i="1"/>
  <c r="F66" i="1" s="1"/>
  <c r="F216" i="1"/>
  <c r="I25" i="1"/>
  <c r="H224" i="1"/>
  <c r="G220" i="1"/>
  <c r="H55" i="1"/>
  <c r="I126" i="1"/>
  <c r="I105" i="1"/>
  <c r="G238" i="1"/>
  <c r="I93" i="1"/>
  <c r="H99" i="1"/>
  <c r="I156" i="1"/>
  <c r="H165" i="1"/>
  <c r="I151" i="1"/>
  <c r="G218" i="1"/>
  <c r="G165" i="1"/>
  <c r="F219" i="1"/>
  <c r="C59" i="1"/>
  <c r="C66" i="1" s="1"/>
  <c r="D99" i="1"/>
  <c r="B257" i="1"/>
  <c r="C219" i="1"/>
  <c r="D83" i="1"/>
  <c r="I83" i="1"/>
  <c r="D165" i="1"/>
  <c r="G257" i="1"/>
  <c r="D260" i="1"/>
  <c r="G215" i="1"/>
  <c r="G212" i="1"/>
  <c r="I11" i="1"/>
  <c r="I60" i="1"/>
  <c r="G259" i="1"/>
  <c r="G52" i="1"/>
  <c r="I113" i="1"/>
  <c r="I246" i="1" s="1"/>
  <c r="I110" i="1"/>
  <c r="I101" i="1"/>
  <c r="H180" i="1"/>
  <c r="I158" i="1"/>
  <c r="H259" i="1"/>
  <c r="G248" i="1"/>
  <c r="D256" i="1"/>
  <c r="C216" i="1"/>
  <c r="D255" i="1"/>
  <c r="H257" i="1"/>
  <c r="B254" i="1"/>
  <c r="B232" i="1"/>
  <c r="H256" i="1"/>
  <c r="H253" i="1"/>
  <c r="H248" i="1"/>
  <c r="H52" i="1"/>
  <c r="I45" i="1"/>
  <c r="H244" i="1"/>
  <c r="G229" i="1"/>
  <c r="H223" i="1"/>
  <c r="E219" i="1"/>
  <c r="H86" i="1"/>
  <c r="I84" i="1"/>
  <c r="I86" i="1" s="1"/>
  <c r="E125" i="1"/>
  <c r="E132" i="1" s="1"/>
  <c r="I185" i="1"/>
  <c r="H187" i="1"/>
  <c r="M187" i="1" s="1"/>
  <c r="R187" i="1" s="1"/>
  <c r="G184" i="1"/>
  <c r="L184" i="1" s="1"/>
  <c r="Q184" i="1" s="1"/>
  <c r="I170" i="1"/>
  <c r="G149" i="1"/>
  <c r="F191" i="1"/>
  <c r="F198" i="1" s="1"/>
  <c r="H184" i="1"/>
  <c r="M184" i="1" s="1"/>
  <c r="R184" i="1" s="1"/>
  <c r="G234" i="1"/>
  <c r="H233" i="1"/>
  <c r="G230" i="1"/>
  <c r="G226" i="1"/>
  <c r="I124" i="1"/>
  <c r="H211" i="1"/>
  <c r="H209" i="1"/>
  <c r="I18" i="1"/>
  <c r="G217" i="1"/>
  <c r="G249" i="1"/>
  <c r="I46" i="1"/>
  <c r="I245" i="1" s="1"/>
  <c r="I42" i="1"/>
  <c r="G241" i="1"/>
  <c r="I40" i="1"/>
  <c r="H235" i="1"/>
  <c r="I32" i="1"/>
  <c r="H227" i="1"/>
  <c r="F222" i="1"/>
  <c r="I123" i="1"/>
  <c r="H114" i="1"/>
  <c r="I90" i="1"/>
  <c r="G99" i="1"/>
  <c r="I87" i="1"/>
  <c r="I76" i="1"/>
  <c r="H89" i="1"/>
  <c r="M89" i="1" s="1"/>
  <c r="R89" i="1" s="1"/>
  <c r="I188" i="1"/>
  <c r="G187" i="1"/>
  <c r="L187" i="1" s="1"/>
  <c r="Q187" i="1" s="1"/>
  <c r="S187" i="1" s="1"/>
  <c r="I148" i="1"/>
  <c r="G239" i="1"/>
  <c r="I61" i="1"/>
  <c r="I56" i="1"/>
  <c r="I53" i="1"/>
  <c r="I43" i="1"/>
  <c r="I41" i="1"/>
  <c r="I36" i="1"/>
  <c r="I28" i="1"/>
  <c r="I19" i="1"/>
  <c r="H33" i="1"/>
  <c r="G55" i="1"/>
  <c r="I75" i="1"/>
  <c r="I115" i="1"/>
  <c r="I111" i="1"/>
  <c r="I106" i="1"/>
  <c r="I98" i="1"/>
  <c r="I82" i="1"/>
  <c r="I192" i="1"/>
  <c r="I175" i="1"/>
  <c r="I166" i="1"/>
  <c r="I163" i="1"/>
  <c r="I141" i="1"/>
  <c r="G152" i="1"/>
  <c r="H249" i="1"/>
  <c r="H240" i="1"/>
  <c r="I62" i="1"/>
  <c r="I54" i="1"/>
  <c r="I37" i="1"/>
  <c r="I31" i="1"/>
  <c r="I29" i="1"/>
  <c r="I21" i="1"/>
  <c r="G33" i="1"/>
  <c r="I116" i="1"/>
  <c r="I107" i="1"/>
  <c r="I176" i="1"/>
  <c r="I164" i="1"/>
  <c r="I159" i="1"/>
  <c r="I147" i="1"/>
  <c r="H261" i="1"/>
  <c r="I13" i="1"/>
  <c r="I10" i="1"/>
  <c r="G214" i="1"/>
  <c r="I16" i="1"/>
  <c r="H17" i="1"/>
  <c r="I12" i="1"/>
  <c r="G210" i="1"/>
  <c r="G209" i="1"/>
  <c r="I9" i="1"/>
  <c r="G17" i="1"/>
  <c r="E216" i="1"/>
  <c r="G237" i="1"/>
  <c r="N21" i="1" l="1"/>
  <c r="N56" i="1"/>
  <c r="N58" i="1" s="1"/>
  <c r="N257" i="1" s="1"/>
  <c r="N119" i="1"/>
  <c r="I58" i="1"/>
  <c r="S155" i="1"/>
  <c r="I213" i="1"/>
  <c r="N115" i="1"/>
  <c r="N118" i="1" s="1"/>
  <c r="I121" i="1"/>
  <c r="Q20" i="1"/>
  <c r="S18" i="1"/>
  <c r="Q217" i="1"/>
  <c r="S224" i="1"/>
  <c r="AF224" i="1" s="1"/>
  <c r="AF25" i="1"/>
  <c r="S212" i="1"/>
  <c r="AF212" i="1" s="1"/>
  <c r="AF49" i="1"/>
  <c r="S52" i="1"/>
  <c r="S260" i="1"/>
  <c r="AF260" i="1" s="1"/>
  <c r="AF61" i="1"/>
  <c r="AF10" i="1"/>
  <c r="S209" i="1"/>
  <c r="AF209" i="1" s="1"/>
  <c r="I118" i="1"/>
  <c r="D251" i="1"/>
  <c r="M152" i="1"/>
  <c r="R150" i="1"/>
  <c r="R217" i="1" s="1"/>
  <c r="M261" i="1"/>
  <c r="R62" i="1"/>
  <c r="Q86" i="1"/>
  <c r="S84" i="1"/>
  <c r="M245" i="1"/>
  <c r="R46" i="1"/>
  <c r="R245" i="1" s="1"/>
  <c r="S197" i="1"/>
  <c r="AF197" i="1" s="1"/>
  <c r="AF194" i="1"/>
  <c r="S218" i="1"/>
  <c r="AF218" i="1" s="1"/>
  <c r="AF85" i="1"/>
  <c r="AF36" i="1"/>
  <c r="S235" i="1"/>
  <c r="AF235" i="1" s="1"/>
  <c r="S249" i="1"/>
  <c r="AF249" i="1" s="1"/>
  <c r="AF50" i="1"/>
  <c r="S55" i="1"/>
  <c r="AF53" i="1"/>
  <c r="S234" i="1"/>
  <c r="AF234" i="1" s="1"/>
  <c r="AF35" i="1"/>
  <c r="S208" i="1"/>
  <c r="AF208" i="1" s="1"/>
  <c r="S149" i="1"/>
  <c r="L118" i="1"/>
  <c r="L251" i="1" s="1"/>
  <c r="Q115" i="1"/>
  <c r="S223" i="1"/>
  <c r="AF223" i="1" s="1"/>
  <c r="AF24" i="1"/>
  <c r="S33" i="1"/>
  <c r="S227" i="1"/>
  <c r="S231" i="1"/>
  <c r="AF231" i="1" s="1"/>
  <c r="AF32" i="1"/>
  <c r="S238" i="1"/>
  <c r="AF238" i="1" s="1"/>
  <c r="AF39" i="1"/>
  <c r="Q263" i="1"/>
  <c r="S64" i="1"/>
  <c r="S165" i="1"/>
  <c r="S241" i="1"/>
  <c r="AF241" i="1" s="1"/>
  <c r="S228" i="1"/>
  <c r="AF228" i="1" s="1"/>
  <c r="AF29" i="1"/>
  <c r="AF44" i="1"/>
  <c r="S243" i="1"/>
  <c r="AF243" i="1" s="1"/>
  <c r="R113" i="1"/>
  <c r="M246" i="1"/>
  <c r="AF9" i="1"/>
  <c r="S242" i="1"/>
  <c r="AF242" i="1" s="1"/>
  <c r="AF43" i="1"/>
  <c r="S250" i="1"/>
  <c r="AF250" i="1" s="1"/>
  <c r="AF51" i="1"/>
  <c r="S184" i="1"/>
  <c r="N113" i="1"/>
  <c r="N246" i="1" s="1"/>
  <c r="N128" i="1"/>
  <c r="Q128" i="1"/>
  <c r="L17" i="1"/>
  <c r="L216" i="1" s="1"/>
  <c r="Q14" i="1"/>
  <c r="N23" i="1"/>
  <c r="M180" i="1"/>
  <c r="R172" i="1"/>
  <c r="M253" i="1"/>
  <c r="R120" i="1"/>
  <c r="M48" i="1"/>
  <c r="M247" i="1" s="1"/>
  <c r="R34" i="1"/>
  <c r="S211" i="1"/>
  <c r="AF211" i="1" s="1"/>
  <c r="Q119" i="1"/>
  <c r="L121" i="1"/>
  <c r="L254" i="1" s="1"/>
  <c r="M23" i="1"/>
  <c r="M222" i="1" s="1"/>
  <c r="R21" i="1"/>
  <c r="S256" i="1"/>
  <c r="AF256" i="1" s="1"/>
  <c r="AF57" i="1"/>
  <c r="M121" i="1"/>
  <c r="M254" i="1" s="1"/>
  <c r="R119" i="1"/>
  <c r="M58" i="1"/>
  <c r="M257" i="1" s="1"/>
  <c r="R56" i="1"/>
  <c r="R216" i="1"/>
  <c r="S99" i="1"/>
  <c r="L23" i="1"/>
  <c r="L222" i="1" s="1"/>
  <c r="Q21" i="1"/>
  <c r="S229" i="1"/>
  <c r="AF54" i="1"/>
  <c r="S259" i="1"/>
  <c r="AF259" i="1" s="1"/>
  <c r="AF60" i="1"/>
  <c r="Q191" i="1"/>
  <c r="Q198" i="1" s="1"/>
  <c r="I23" i="1"/>
  <c r="S89" i="1"/>
  <c r="L48" i="1"/>
  <c r="L247" i="1" s="1"/>
  <c r="Q34" i="1"/>
  <c r="L245" i="1"/>
  <c r="Q46" i="1"/>
  <c r="AF100" i="1"/>
  <c r="Q113" i="1"/>
  <c r="L246" i="1"/>
  <c r="S221" i="1"/>
  <c r="AF221" i="1" s="1"/>
  <c r="AF22" i="1"/>
  <c r="S226" i="1"/>
  <c r="AF226" i="1" s="1"/>
  <c r="AF27" i="1"/>
  <c r="S230" i="1"/>
  <c r="AF230" i="1" s="1"/>
  <c r="AF31" i="1"/>
  <c r="Q56" i="1"/>
  <c r="L58" i="1"/>
  <c r="L257" i="1" s="1"/>
  <c r="S215" i="1"/>
  <c r="AF215" i="1" s="1"/>
  <c r="AF16" i="1"/>
  <c r="R232" i="1"/>
  <c r="S210" i="1"/>
  <c r="AF210" i="1" s="1"/>
  <c r="Q232" i="1"/>
  <c r="S225" i="1"/>
  <c r="AF225" i="1" s="1"/>
  <c r="AF26" i="1"/>
  <c r="S236" i="1"/>
  <c r="AF236" i="1" s="1"/>
  <c r="AF37" i="1"/>
  <c r="AF41" i="1"/>
  <c r="S240" i="1"/>
  <c r="AF240" i="1" s="1"/>
  <c r="S244" i="1"/>
  <c r="AF244" i="1" s="1"/>
  <c r="AF45" i="1"/>
  <c r="AF15" i="1"/>
  <c r="S214" i="1"/>
  <c r="AF214" i="1" s="1"/>
  <c r="R115" i="1"/>
  <c r="M118" i="1"/>
  <c r="AE265" i="1"/>
  <c r="I197" i="1"/>
  <c r="I65" i="1"/>
  <c r="N34" i="1"/>
  <c r="N233" i="1" s="1"/>
  <c r="M233" i="1"/>
  <c r="L233" i="1"/>
  <c r="D264" i="1"/>
  <c r="I230" i="1"/>
  <c r="N231" i="1"/>
  <c r="D247" i="1"/>
  <c r="N224" i="1"/>
  <c r="N48" i="1"/>
  <c r="I249" i="1"/>
  <c r="N150" i="1"/>
  <c r="N152" i="1" s="1"/>
  <c r="H264" i="1"/>
  <c r="N120" i="1"/>
  <c r="N253" i="1" s="1"/>
  <c r="N89" i="1"/>
  <c r="I131" i="1"/>
  <c r="N221" i="1"/>
  <c r="N243" i="1"/>
  <c r="M239" i="1"/>
  <c r="N227" i="1"/>
  <c r="M217" i="1"/>
  <c r="I48" i="1"/>
  <c r="I263" i="1"/>
  <c r="N230" i="1"/>
  <c r="N210" i="1"/>
  <c r="N215" i="1"/>
  <c r="N172" i="1"/>
  <c r="N239" i="1" s="1"/>
  <c r="N256" i="1"/>
  <c r="N211" i="1"/>
  <c r="N184" i="1"/>
  <c r="N249" i="1"/>
  <c r="N252" i="1"/>
  <c r="N55" i="1"/>
  <c r="N197" i="1"/>
  <c r="N236" i="1"/>
  <c r="N240" i="1"/>
  <c r="N244" i="1"/>
  <c r="N248" i="1"/>
  <c r="N52" i="1"/>
  <c r="N260" i="1"/>
  <c r="N214" i="1"/>
  <c r="N226" i="1"/>
  <c r="N259" i="1"/>
  <c r="L263" i="1"/>
  <c r="N64" i="1"/>
  <c r="N263" i="1" s="1"/>
  <c r="L191" i="1"/>
  <c r="L198" i="1" s="1"/>
  <c r="N220" i="1"/>
  <c r="N223" i="1"/>
  <c r="N33" i="1"/>
  <c r="N250" i="1"/>
  <c r="M216" i="1"/>
  <c r="N208" i="1"/>
  <c r="I236" i="1"/>
  <c r="L131" i="1"/>
  <c r="N228" i="1"/>
  <c r="N235" i="1"/>
  <c r="N241" i="1"/>
  <c r="N255" i="1"/>
  <c r="N62" i="1"/>
  <c r="N261" i="1" s="1"/>
  <c r="N212" i="1"/>
  <c r="N165" i="1"/>
  <c r="M65" i="1"/>
  <c r="N149" i="1"/>
  <c r="N225" i="1"/>
  <c r="N229" i="1"/>
  <c r="M232" i="1"/>
  <c r="G219" i="1"/>
  <c r="N187" i="1"/>
  <c r="N155" i="1"/>
  <c r="N131" i="1"/>
  <c r="N218" i="1"/>
  <c r="L65" i="1"/>
  <c r="L261" i="1"/>
  <c r="L213" i="1"/>
  <c r="N14" i="1"/>
  <c r="N213" i="1" s="1"/>
  <c r="N84" i="1"/>
  <c r="N86" i="1" s="1"/>
  <c r="L86" i="1"/>
  <c r="L125" i="1" s="1"/>
  <c r="L232" i="1"/>
  <c r="N234" i="1"/>
  <c r="N238" i="1"/>
  <c r="N242" i="1"/>
  <c r="N209" i="1"/>
  <c r="N99" i="1"/>
  <c r="L217" i="1"/>
  <c r="N18" i="1"/>
  <c r="L20" i="1"/>
  <c r="I261" i="1"/>
  <c r="I241" i="1"/>
  <c r="I225" i="1"/>
  <c r="I218" i="1"/>
  <c r="H222" i="1"/>
  <c r="I239" i="1"/>
  <c r="I226" i="1"/>
  <c r="I242" i="1"/>
  <c r="G247" i="1"/>
  <c r="I243" i="1"/>
  <c r="F258" i="1"/>
  <c r="I99" i="1"/>
  <c r="I212" i="1"/>
  <c r="G254" i="1"/>
  <c r="H191" i="1"/>
  <c r="H198" i="1" s="1"/>
  <c r="I238" i="1"/>
  <c r="I180" i="1"/>
  <c r="I228" i="1"/>
  <c r="I229" i="1"/>
  <c r="I184" i="1"/>
  <c r="I221" i="1"/>
  <c r="I227" i="1"/>
  <c r="D254" i="1"/>
  <c r="I250" i="1"/>
  <c r="I253" i="1"/>
  <c r="I155" i="1"/>
  <c r="I215" i="1"/>
  <c r="G222" i="1"/>
  <c r="I235" i="1"/>
  <c r="I89" i="1"/>
  <c r="I187" i="1"/>
  <c r="G125" i="1"/>
  <c r="G132" i="1" s="1"/>
  <c r="I256" i="1"/>
  <c r="I234" i="1"/>
  <c r="D191" i="1"/>
  <c r="D198" i="1" s="1"/>
  <c r="D222" i="1"/>
  <c r="F265" i="1"/>
  <c r="B258" i="1"/>
  <c r="D257" i="1"/>
  <c r="D125" i="1"/>
  <c r="D132" i="1" s="1"/>
  <c r="I165" i="1"/>
  <c r="H254" i="1"/>
  <c r="I211" i="1"/>
  <c r="E258" i="1"/>
  <c r="I214" i="1"/>
  <c r="H232" i="1"/>
  <c r="I260" i="1"/>
  <c r="G191" i="1"/>
  <c r="G198" i="1" s="1"/>
  <c r="H247" i="1"/>
  <c r="G251" i="1"/>
  <c r="I210" i="1"/>
  <c r="I149" i="1"/>
  <c r="I240" i="1"/>
  <c r="I259" i="1"/>
  <c r="I114" i="1"/>
  <c r="I233" i="1"/>
  <c r="I223" i="1"/>
  <c r="H125" i="1"/>
  <c r="H132" i="1" s="1"/>
  <c r="I224" i="1"/>
  <c r="I33" i="1"/>
  <c r="D232" i="1"/>
  <c r="G232" i="1"/>
  <c r="I252" i="1"/>
  <c r="I55" i="1"/>
  <c r="I20" i="1"/>
  <c r="I219" i="1" s="1"/>
  <c r="I217" i="1"/>
  <c r="I244" i="1"/>
  <c r="I257" i="1"/>
  <c r="C265" i="1"/>
  <c r="C258" i="1"/>
  <c r="D59" i="1"/>
  <c r="D66" i="1" s="1"/>
  <c r="D216" i="1"/>
  <c r="I248" i="1"/>
  <c r="E265" i="1"/>
  <c r="I209" i="1"/>
  <c r="I220" i="1"/>
  <c r="I255" i="1"/>
  <c r="I231" i="1"/>
  <c r="H251" i="1"/>
  <c r="G264" i="1"/>
  <c r="H219" i="1"/>
  <c r="I52" i="1"/>
  <c r="H59" i="1"/>
  <c r="H66" i="1" s="1"/>
  <c r="H216" i="1"/>
  <c r="I208" i="1"/>
  <c r="I17" i="1"/>
  <c r="G59" i="1"/>
  <c r="G66" i="1" s="1"/>
  <c r="G216" i="1"/>
  <c r="H237" i="1"/>
  <c r="M125" i="1" l="1"/>
  <c r="M132" i="1" s="1"/>
  <c r="N114" i="1"/>
  <c r="M191" i="1"/>
  <c r="M198" i="1" s="1"/>
  <c r="M251" i="1"/>
  <c r="M219" i="1"/>
  <c r="M59" i="1"/>
  <c r="L59" i="1"/>
  <c r="L66" i="1" s="1"/>
  <c r="S115" i="1"/>
  <c r="R118" i="1"/>
  <c r="R251" i="1" s="1"/>
  <c r="R248" i="1"/>
  <c r="Q118" i="1"/>
  <c r="Q251" i="1" s="1"/>
  <c r="Q248" i="1"/>
  <c r="R261" i="1"/>
  <c r="R65" i="1"/>
  <c r="R264" i="1" s="1"/>
  <c r="S62" i="1"/>
  <c r="AF18" i="1"/>
  <c r="S20" i="1"/>
  <c r="I264" i="1"/>
  <c r="S56" i="1"/>
  <c r="Q58" i="1"/>
  <c r="Q257" i="1" s="1"/>
  <c r="Q255" i="1"/>
  <c r="S46" i="1"/>
  <c r="Q245" i="1"/>
  <c r="R58" i="1"/>
  <c r="R257" i="1" s="1"/>
  <c r="R255" i="1"/>
  <c r="S120" i="1"/>
  <c r="R253" i="1"/>
  <c r="S232" i="1"/>
  <c r="AF232" i="1" s="1"/>
  <c r="AF33" i="1"/>
  <c r="Q219" i="1"/>
  <c r="N121" i="1"/>
  <c r="N254" i="1" s="1"/>
  <c r="Q131" i="1"/>
  <c r="Q264" i="1" s="1"/>
  <c r="S128" i="1"/>
  <c r="Q261" i="1"/>
  <c r="S263" i="1"/>
  <c r="AF263" i="1" s="1"/>
  <c r="AF64" i="1"/>
  <c r="AF55" i="1"/>
  <c r="Q246" i="1"/>
  <c r="S113" i="1"/>
  <c r="Q114" i="1"/>
  <c r="Q125" i="1" s="1"/>
  <c r="Q132" i="1" s="1"/>
  <c r="Q220" i="1"/>
  <c r="Q23" i="1"/>
  <c r="Q222" i="1" s="1"/>
  <c r="Q121" i="1"/>
  <c r="Q254" i="1" s="1"/>
  <c r="Q252" i="1"/>
  <c r="R233" i="1"/>
  <c r="R48" i="1"/>
  <c r="S14" i="1"/>
  <c r="Q213" i="1"/>
  <c r="Q17" i="1"/>
  <c r="S86" i="1"/>
  <c r="AF84" i="1"/>
  <c r="R152" i="1"/>
  <c r="S150" i="1"/>
  <c r="Q233" i="1"/>
  <c r="S34" i="1"/>
  <c r="Q48" i="1"/>
  <c r="S119" i="1"/>
  <c r="R121" i="1"/>
  <c r="R254" i="1" s="1"/>
  <c r="R252" i="1"/>
  <c r="S21" i="1"/>
  <c r="R220" i="1"/>
  <c r="R23" i="1"/>
  <c r="R222" i="1" s="1"/>
  <c r="R180" i="1"/>
  <c r="R239" i="1"/>
  <c r="S172" i="1"/>
  <c r="R246" i="1"/>
  <c r="R114" i="1"/>
  <c r="AF52" i="1"/>
  <c r="N180" i="1"/>
  <c r="N247" i="1" s="1"/>
  <c r="N125" i="1"/>
  <c r="N132" i="1" s="1"/>
  <c r="L264" i="1"/>
  <c r="N65" i="1"/>
  <c r="N264" i="1" s="1"/>
  <c r="N217" i="1"/>
  <c r="N20" i="1"/>
  <c r="N219" i="1" s="1"/>
  <c r="L258" i="1"/>
  <c r="M66" i="1"/>
  <c r="M264" i="1"/>
  <c r="N251" i="1"/>
  <c r="L132" i="1"/>
  <c r="N232" i="1"/>
  <c r="N222" i="1"/>
  <c r="I237" i="1"/>
  <c r="J237" i="1" s="1"/>
  <c r="L219" i="1"/>
  <c r="N17" i="1"/>
  <c r="I125" i="1"/>
  <c r="I132" i="1" s="1"/>
  <c r="I247" i="1"/>
  <c r="I251" i="1"/>
  <c r="I254" i="1"/>
  <c r="I232" i="1"/>
  <c r="I222" i="1"/>
  <c r="I191" i="1"/>
  <c r="I198" i="1" s="1"/>
  <c r="D258" i="1"/>
  <c r="D265" i="1"/>
  <c r="H258" i="1"/>
  <c r="H265" i="1"/>
  <c r="I59" i="1"/>
  <c r="I66" i="1" s="1"/>
  <c r="I216" i="1"/>
  <c r="G265" i="1"/>
  <c r="G258" i="1"/>
  <c r="M265" i="1" l="1"/>
  <c r="M258" i="1"/>
  <c r="N191" i="1"/>
  <c r="N198" i="1" s="1"/>
  <c r="S239" i="1"/>
  <c r="AF239" i="1" s="1"/>
  <c r="AF172" i="1"/>
  <c r="S180" i="1"/>
  <c r="AF180" i="1" s="1"/>
  <c r="S121" i="1"/>
  <c r="S252" i="1"/>
  <c r="AF252" i="1" s="1"/>
  <c r="S152" i="1"/>
  <c r="AF150" i="1"/>
  <c r="S131" i="1"/>
  <c r="AF131" i="1" s="1"/>
  <c r="AF128" i="1"/>
  <c r="S261" i="1"/>
  <c r="AF261" i="1" s="1"/>
  <c r="AF62" i="1"/>
  <c r="S65" i="1"/>
  <c r="S220" i="1"/>
  <c r="S23" i="1"/>
  <c r="Q247" i="1"/>
  <c r="R191" i="1"/>
  <c r="R198" i="1" s="1"/>
  <c r="R219" i="1"/>
  <c r="AF14" i="1"/>
  <c r="S213" i="1"/>
  <c r="AF213" i="1" s="1"/>
  <c r="S17" i="1"/>
  <c r="AF113" i="1"/>
  <c r="S246" i="1"/>
  <c r="AF246" i="1" s="1"/>
  <c r="S114" i="1"/>
  <c r="AF114" i="1" s="1"/>
  <c r="AF20" i="1"/>
  <c r="S219" i="1"/>
  <c r="AF219" i="1" s="1"/>
  <c r="R125" i="1"/>
  <c r="R132" i="1" s="1"/>
  <c r="S48" i="1"/>
  <c r="S233" i="1"/>
  <c r="AF233" i="1" s="1"/>
  <c r="R59" i="1"/>
  <c r="R247" i="1"/>
  <c r="S255" i="1"/>
  <c r="AF255" i="1" s="1"/>
  <c r="S58" i="1"/>
  <c r="AF56" i="1"/>
  <c r="S217" i="1"/>
  <c r="AF217" i="1" s="1"/>
  <c r="AF86" i="1"/>
  <c r="Q216" i="1"/>
  <c r="Q59" i="1"/>
  <c r="S253" i="1"/>
  <c r="AF253" i="1" s="1"/>
  <c r="S245" i="1"/>
  <c r="AF245" i="1" s="1"/>
  <c r="AF46" i="1"/>
  <c r="S118" i="1"/>
  <c r="S248" i="1"/>
  <c r="AF248" i="1" s="1"/>
  <c r="N59" i="1"/>
  <c r="N216" i="1"/>
  <c r="L265" i="1"/>
  <c r="K237" i="1"/>
  <c r="L237" i="1" s="1"/>
  <c r="I258" i="1"/>
  <c r="I265" i="1"/>
  <c r="S125" i="1" l="1"/>
  <c r="S132" i="1"/>
  <c r="AF132" i="1" s="1"/>
  <c r="AF125" i="1"/>
  <c r="R66" i="1"/>
  <c r="R265" i="1" s="1"/>
  <c r="R258" i="1"/>
  <c r="S257" i="1"/>
  <c r="AF257" i="1" s="1"/>
  <c r="AF58" i="1"/>
  <c r="S222" i="1"/>
  <c r="AF222" i="1" s="1"/>
  <c r="AF23" i="1"/>
  <c r="AF152" i="1"/>
  <c r="S191" i="1"/>
  <c r="S254" i="1"/>
  <c r="AF254" i="1" s="1"/>
  <c r="AF118" i="1"/>
  <c r="S251" i="1"/>
  <c r="AF251" i="1" s="1"/>
  <c r="V20" i="1"/>
  <c r="V219" i="1" s="1"/>
  <c r="AF17" i="1"/>
  <c r="S59" i="1"/>
  <c r="S216" i="1"/>
  <c r="AF216" i="1" s="1"/>
  <c r="Q66" i="1"/>
  <c r="Q265" i="1" s="1"/>
  <c r="Q258" i="1"/>
  <c r="S247" i="1"/>
  <c r="AF247" i="1" s="1"/>
  <c r="AF48" i="1"/>
  <c r="S264" i="1"/>
  <c r="AF264" i="1" s="1"/>
  <c r="AF65" i="1"/>
  <c r="M237" i="1"/>
  <c r="N258" i="1"/>
  <c r="N66" i="1"/>
  <c r="N265" i="1" s="1"/>
  <c r="B132" i="1"/>
  <c r="B265" i="1" s="1"/>
  <c r="B264" i="1"/>
  <c r="S198" i="1" l="1"/>
  <c r="AF198" i="1" s="1"/>
  <c r="AF191" i="1"/>
  <c r="N237" i="1"/>
  <c r="O237" i="1"/>
  <c r="S66" i="1"/>
  <c r="AF59" i="1"/>
  <c r="S258" i="1"/>
  <c r="AF258" i="1" s="1"/>
  <c r="P237" i="1" l="1"/>
  <c r="AF66" i="1"/>
  <c r="S265" i="1"/>
  <c r="AF265" i="1" s="1"/>
  <c r="Q237" i="1" l="1"/>
  <c r="R237" i="1" l="1"/>
  <c r="S237" i="1" l="1"/>
  <c r="T237" i="1" l="1"/>
  <c r="U237" i="1" s="1"/>
  <c r="V237" i="1" l="1"/>
  <c r="W237" i="1" s="1"/>
  <c r="X237" i="1" l="1"/>
  <c r="Y237" i="1" l="1"/>
  <c r="Z237" i="1" l="1"/>
  <c r="AA237" i="1" l="1"/>
  <c r="AB237" i="1" l="1"/>
  <c r="AC237" i="1" l="1"/>
  <c r="AD237" i="1" s="1"/>
  <c r="AE237" i="1" s="1"/>
</calcChain>
</file>

<file path=xl/sharedStrings.xml><?xml version="1.0" encoding="utf-8"?>
<sst xmlns="http://schemas.openxmlformats.org/spreadsheetml/2006/main" count="384" uniqueCount="118">
  <si>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</si>
  <si>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</si>
  <si>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</si>
  <si>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</si>
  <si>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</si>
  <si>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</si>
  <si>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</si>
  <si>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</si>
  <si>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</si>
  <si>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</si>
  <si>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</si>
  <si>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</si>
  <si>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</si>
  <si>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</si>
  <si>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</si>
  <si>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</si>
  <si>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</si>
  <si>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</si>
  <si>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</si>
  <si>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</si>
  <si>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</si>
  <si>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</si>
  <si>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</si>
  <si>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</si>
  <si>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</si>
  <si>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</si>
  <si>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</si>
  <si>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</si>
  <si>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</si>
  <si>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</si>
  <si>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</si>
  <si>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</si>
  <si>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</si>
  <si>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befektetések bevételei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</si>
  <si>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</si>
  <si>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</si>
  <si>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</si>
  <si>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</si>
  <si>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</si>
  <si>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</si>
  <si>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</si>
  <si>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</si>
  <si>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</si>
  <si>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</si>
  <si>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</si>
  <si>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</si>
  <si>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</si>
  <si>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</si>
  <si>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</si>
  <si>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Előző év költségvetési maradványának igénybevétele</t>
  </si>
  <si>
    <t>Egyéb közatalmi bevételek</t>
  </si>
  <si>
    <t>Hosszú lejáratú hitelek, kölcsönök felvétele</t>
  </si>
  <si>
    <t>Likviditási célú hitelek, kölcsönök felvétele pénzügyi vállalkozástól</t>
  </si>
  <si>
    <t>ebből Nemzeti Egészségbiztosítási Alapkezelő támogatása</t>
  </si>
  <si>
    <t>Elszámolásból származó bevételek</t>
  </si>
  <si>
    <t>Települési önkorm gyerekétkeztetési feladatainak tám</t>
  </si>
  <si>
    <t>Működési célú költségvetési támogatások és kiegészítő támogatások</t>
  </si>
  <si>
    <t>Felhalm kölcsönök visszatér áht-n kívülről</t>
  </si>
  <si>
    <t>2024. évi tervezett bevételek ÖNKORMÁNYZAT</t>
  </si>
  <si>
    <t>2024. évi tervezett bevételek GAZDASÁGI SZERVEZETTEL NEM RENDELKEZŐ INTÉZMÉNYEK</t>
  </si>
  <si>
    <t>2024. évi tervezett bevételek GAZDASÁGI SZERVEZETTEL RENDELKEZŐ INTÉZMÉNYEK</t>
  </si>
  <si>
    <t>2024. évi tervezett bevételek KOMÁROM VÁROS ÖSSZESEN</t>
  </si>
  <si>
    <t>1/2024.(I.24.) önk.rendelet eredeti ei.</t>
  </si>
  <si>
    <t>Javasolt módosítás</t>
  </si>
  <si>
    <t>2024. évi módosított bevételek ÖNKORMÁNYZAT</t>
  </si>
  <si>
    <t>2024. évi módosított bevételek GAZDASÁGI SZERVEZETTEL NEM RENDELKEZŐ INTÉZMÉNYEK</t>
  </si>
  <si>
    <t>2024. évi módosított bevételek GAZDASÁGI SZERVEZETTEL RENDELKEZŐ INTÉZMÉNYEK</t>
  </si>
  <si>
    <t>2024. évi módosított bevételek KOMÁROM VÁROS ÖSSZESEN</t>
  </si>
  <si>
    <t>Települési önkorm múzeális feladatainak támogatása</t>
  </si>
  <si>
    <t>Államháztartáson belüli megelőlegezések</t>
  </si>
  <si>
    <t>5/2024.(VI.26.) önk.rendelet mód. ei.</t>
  </si>
  <si>
    <t>09111</t>
  </si>
  <si>
    <t>09112</t>
  </si>
  <si>
    <t>09114</t>
  </si>
  <si>
    <t>09115</t>
  </si>
  <si>
    <t>09116</t>
  </si>
  <si>
    <t>091131</t>
  </si>
  <si>
    <t>091132</t>
  </si>
  <si>
    <t>0916</t>
  </si>
  <si>
    <t>0925</t>
  </si>
  <si>
    <t>09311</t>
  </si>
  <si>
    <t>0934</t>
  </si>
  <si>
    <t>09351</t>
  </si>
  <si>
    <t>0936</t>
  </si>
  <si>
    <t>09402</t>
  </si>
  <si>
    <t>09403</t>
  </si>
  <si>
    <t>09404</t>
  </si>
  <si>
    <t>09405</t>
  </si>
  <si>
    <t>09406</t>
  </si>
  <si>
    <t>09407</t>
  </si>
  <si>
    <t>09408</t>
  </si>
  <si>
    <t>Egyéb pénzügyi műveletek bevételei</t>
  </si>
  <si>
    <t>09409</t>
  </si>
  <si>
    <t>09410</t>
  </si>
  <si>
    <t>09411</t>
  </si>
  <si>
    <t>Biztosító által fizetett kártérítések</t>
  </si>
  <si>
    <t>0952</t>
  </si>
  <si>
    <t>0964</t>
  </si>
  <si>
    <t>0965</t>
  </si>
  <si>
    <t>098112</t>
  </si>
  <si>
    <t>098131</t>
  </si>
  <si>
    <t>0984</t>
  </si>
  <si>
    <t xml:space="preserve"> </t>
  </si>
  <si>
    <t>280/2024.(X.24.) önk.rendelet mód. ei.</t>
  </si>
  <si>
    <t>=</t>
  </si>
  <si>
    <t xml:space="preserve">  tájékoztató adat: értékesített tárgyi eszköz immat javak fizetett áfá-ja</t>
  </si>
  <si>
    <t xml:space="preserve">  ebből részesedés után kapott osztalék</t>
  </si>
  <si>
    <t xml:space="preserve">  tájékoztató adat: felhalmozási kiadáshoz kapcsolódó áfa visszatérülés</t>
  </si>
  <si>
    <t>2024. évi teljesített  bevételek ÖNKORMÁNYZAT</t>
  </si>
  <si>
    <t>Teljesítés %-a</t>
  </si>
  <si>
    <t>2024. évi tény adatok</t>
  </si>
  <si>
    <t>Komárom Város 2024. évi  bevételei</t>
  </si>
  <si>
    <t>2024. évi teljesített  bevételek GAZDASÁGI SZERVEZETTEL NEM RENDELKEZŐ INTÉZMÉNYEK</t>
  </si>
  <si>
    <t>2024. évi teljesített  bevételek  GAZDASÁGI SZERVEZETTEL RENDELKEZŐ INTÉZMÉNYEK</t>
  </si>
  <si>
    <t>2024. évi teljesített  bevételek KOMÁROM VÁROS ÖSSZESEN</t>
  </si>
  <si>
    <t>Egyéb közhatalmi bevétel</t>
  </si>
  <si>
    <t>Lekötött bankbetétek megszűntetése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</si>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</sst>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 CE"/>
      <charset val="238"/>
    </font>
    <font>
      <i/>
      <sz val="8"/>
      <name val="Arial"/>
      <family val="2"/>
      <charset val="238"/>
    </font>
    <font>
      <i/>
      <sz val="8"/>
      <name val="Arial CE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0"/>
      <name val="Arial"/>
      <family val="2"/>
      <charset val="238"/>
    </font>
    <font>
      <i/>
      <sz val="10"/>
      <color indexed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9" fillId="0" borderId="0" applyFont="0" applyFill="0" applyBorder="0" applyAlignment="0" applyProtection="0"/>
  </cellStyleXfs>
  <cellXfs count="66">
    <xf numFmtId="0" fontId="0" fillId="0" borderId="0" xfId="0"/>
    <xf numFmtId="0" fontId="8" fillId="0" borderId="0" xfId="0" applyFont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3" fillId="0" borderId="1" xfId="1" applyFont="1" applyBorder="1" applyAlignment="1">
      <alignment horizontal="left" vertical="center"/>
    </xf>
    <xf numFmtId="3" fontId="4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horizontal="left" vertical="center"/>
    </xf>
    <xf numFmtId="0" fontId="5" fillId="0" borderId="3" xfId="1" applyFont="1" applyBorder="1"/>
    <xf numFmtId="0" fontId="4" fillId="0" borderId="3" xfId="1" applyFont="1" applyBorder="1"/>
    <xf numFmtId="49" fontId="4" fillId="0" borderId="3" xfId="1" applyNumberFormat="1" applyFont="1" applyBorder="1"/>
    <xf numFmtId="0" fontId="6" fillId="0" borderId="3" xfId="1" applyFont="1" applyBorder="1"/>
    <xf numFmtId="0" fontId="3" fillId="0" borderId="3" xfId="1" applyFont="1" applyBorder="1"/>
    <xf numFmtId="49" fontId="3" fillId="0" borderId="4" xfId="1" applyNumberFormat="1" applyFont="1" applyBorder="1"/>
    <xf numFmtId="0" fontId="5" fillId="0" borderId="5" xfId="1" applyFont="1" applyBorder="1"/>
    <xf numFmtId="0" fontId="5" fillId="0" borderId="1" xfId="1" applyFont="1" applyBorder="1"/>
    <xf numFmtId="0" fontId="4" fillId="0" borderId="6" xfId="1" applyFont="1" applyBorder="1" applyAlignment="1">
      <alignment horizontal="left" vertical="center"/>
    </xf>
    <xf numFmtId="3" fontId="6" fillId="0" borderId="1" xfId="1" applyNumberFormat="1" applyFont="1" applyBorder="1" applyAlignment="1">
      <alignment horizontal="right"/>
    </xf>
    <xf numFmtId="0" fontId="3" fillId="0" borderId="6" xfId="1" applyFont="1" applyBorder="1"/>
    <xf numFmtId="0" fontId="10" fillId="0" borderId="1" xfId="0" applyFont="1" applyBorder="1"/>
    <xf numFmtId="0" fontId="3" fillId="0" borderId="1" xfId="1" applyFont="1" applyBorder="1"/>
    <xf numFmtId="0" fontId="11" fillId="0" borderId="3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3" fontId="15" fillId="0" borderId="1" xfId="0" applyNumberFormat="1" applyFont="1" applyBorder="1"/>
    <xf numFmtId="0" fontId="16" fillId="0" borderId="1" xfId="0" applyFont="1" applyBorder="1"/>
    <xf numFmtId="49" fontId="4" fillId="0" borderId="6" xfId="1" applyNumberFormat="1" applyFont="1" applyBorder="1"/>
    <xf numFmtId="0" fontId="0" fillId="0" borderId="2" xfId="0" applyBorder="1"/>
    <xf numFmtId="0" fontId="4" fillId="0" borderId="5" xfId="1" applyFont="1" applyBorder="1"/>
    <xf numFmtId="0" fontId="3" fillId="0" borderId="5" xfId="1" applyFont="1" applyBorder="1"/>
    <xf numFmtId="3" fontId="6" fillId="0" borderId="7" xfId="1" applyNumberFormat="1" applyFont="1" applyBorder="1" applyAlignment="1">
      <alignment horizontal="right"/>
    </xf>
    <xf numFmtId="3" fontId="10" fillId="0" borderId="1" xfId="0" applyNumberFormat="1" applyFont="1" applyBorder="1"/>
    <xf numFmtId="0" fontId="8" fillId="0" borderId="1" xfId="0" applyFont="1" applyBorder="1"/>
    <xf numFmtId="3" fontId="10" fillId="0" borderId="7" xfId="0" applyNumberFormat="1" applyFont="1" applyBorder="1"/>
    <xf numFmtId="0" fontId="17" fillId="0" borderId="1" xfId="0" applyFont="1" applyBorder="1"/>
    <xf numFmtId="3" fontId="18" fillId="0" borderId="1" xfId="0" applyNumberFormat="1" applyFont="1" applyBorder="1"/>
    <xf numFmtId="3" fontId="17" fillId="0" borderId="1" xfId="0" applyNumberFormat="1" applyFont="1" applyBorder="1"/>
    <xf numFmtId="49" fontId="0" fillId="0" borderId="0" xfId="0" applyNumberFormat="1"/>
    <xf numFmtId="3" fontId="0" fillId="0" borderId="15" xfId="0" applyNumberFormat="1" applyBorder="1"/>
    <xf numFmtId="3" fontId="0" fillId="0" borderId="0" xfId="0" applyNumberFormat="1"/>
    <xf numFmtId="164" fontId="1" fillId="0" borderId="1" xfId="2" applyNumberFormat="1" applyFont="1" applyBorder="1"/>
    <xf numFmtId="3" fontId="20" fillId="0" borderId="1" xfId="1" applyNumberFormat="1" applyFont="1" applyBorder="1" applyAlignment="1">
      <alignment horizontal="right"/>
    </xf>
    <xf numFmtId="2" fontId="0" fillId="0" borderId="1" xfId="0" applyNumberFormat="1" applyBorder="1"/>
    <xf numFmtId="2" fontId="2" fillId="0" borderId="1" xfId="0" applyNumberFormat="1" applyFont="1" applyBorder="1"/>
    <xf numFmtId="3" fontId="7" fillId="0" borderId="0" xfId="0" applyNumberFormat="1" applyFont="1"/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3">
    <cellStyle name="Ezres" xfId="2" builtinId="3"/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65"/>
  <sheetViews>
    <sheetView tabSelected="1" zoomScaleNormal="100" workbookViewId="0">
      <selection activeCell="S6" sqref="S6:S7"/>
    </sheetView>
  </sheetViews>
  <sheetFormatPr defaultRowHeight="12.75" x14ac:dyDescent="0.2"/>
  <cols>
    <col min="1" max="1" width="56.28515625" customWidth="1"/>
    <col min="2" max="2" width="12.140625" customWidth="1"/>
    <col min="3" max="3" width="9.140625" customWidth="1"/>
    <col min="4" max="4" width="13" customWidth="1"/>
    <col min="5" max="6" width="9.140625" hidden="1" customWidth="1"/>
    <col min="7" max="7" width="12.7109375" hidden="1" customWidth="1"/>
    <col min="8" max="8" width="13.140625" hidden="1" customWidth="1"/>
    <col min="9" max="9" width="13.28515625" hidden="1" customWidth="1"/>
    <col min="10" max="11" width="9.140625" hidden="1" customWidth="1"/>
    <col min="12" max="12" width="12.85546875" hidden="1" customWidth="1"/>
    <col min="13" max="13" width="10.140625" hidden="1" customWidth="1"/>
    <col min="14" max="14" width="12.85546875" hidden="1" customWidth="1"/>
    <col min="15" max="15" width="13" hidden="1" customWidth="1"/>
    <col min="16" max="16" width="9.85546875" hidden="1" customWidth="1"/>
    <col min="17" max="17" width="13" customWidth="1"/>
    <col min="18" max="18" width="11" customWidth="1"/>
    <col min="19" max="19" width="13.28515625" customWidth="1"/>
    <col min="20" max="28" width="0" hidden="1" customWidth="1"/>
    <col min="29" max="29" width="11.42578125" customWidth="1"/>
    <col min="30" max="30" width="12" customWidth="1"/>
    <col min="31" max="31" width="14.7109375" customWidth="1"/>
    <col min="32" max="32" width="9.85546875" customWidth="1"/>
  </cols>
  <sheetData>
    <row r="1" spans="1:32" x14ac:dyDescent="0.2">
      <c r="D1" s="10"/>
    </row>
    <row r="2" spans="1:32" x14ac:dyDescent="0.2">
      <c r="O2" s="10"/>
      <c r="P2" s="10"/>
      <c r="Q2" s="10"/>
      <c r="R2" s="10"/>
      <c r="AF2" s="10" t="s">
        <v>8</v>
      </c>
    </row>
    <row r="3" spans="1:32" x14ac:dyDescent="0.2">
      <c r="A3" s="60" t="s">
        <v>111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</row>
    <row r="4" spans="1:32" x14ac:dyDescent="0.2">
      <c r="O4" s="11"/>
      <c r="P4" s="11"/>
      <c r="Q4" s="11"/>
      <c r="R4" s="11"/>
      <c r="AF4" s="11" t="s">
        <v>7</v>
      </c>
    </row>
    <row r="5" spans="1:32" ht="19.5" customHeight="1" x14ac:dyDescent="0.2">
      <c r="A5" s="63"/>
      <c r="B5" s="55" t="s">
        <v>58</v>
      </c>
      <c r="C5" s="56"/>
      <c r="D5" s="57"/>
      <c r="E5" s="53" t="s">
        <v>63</v>
      </c>
      <c r="F5" s="54"/>
      <c r="G5" s="55" t="s">
        <v>64</v>
      </c>
      <c r="H5" s="56"/>
      <c r="I5" s="57"/>
      <c r="J5" s="53" t="s">
        <v>63</v>
      </c>
      <c r="K5" s="54"/>
      <c r="L5" s="55" t="s">
        <v>64</v>
      </c>
      <c r="M5" s="56"/>
      <c r="N5" s="57"/>
      <c r="O5" s="53" t="s">
        <v>63</v>
      </c>
      <c r="P5" s="54"/>
      <c r="Q5" s="55" t="s">
        <v>64</v>
      </c>
      <c r="R5" s="56"/>
      <c r="S5" s="57"/>
      <c r="AC5" s="55" t="s">
        <v>108</v>
      </c>
      <c r="AD5" s="56"/>
      <c r="AE5" s="57"/>
      <c r="AF5" s="61" t="s">
        <v>109</v>
      </c>
    </row>
    <row r="6" spans="1:32" ht="12.75" customHeight="1" x14ac:dyDescent="0.2">
      <c r="A6" s="64"/>
      <c r="B6" s="58" t="s">
        <v>5</v>
      </c>
      <c r="C6" s="58" t="s">
        <v>6</v>
      </c>
      <c r="D6" s="58" t="s">
        <v>62</v>
      </c>
      <c r="E6" s="58" t="s">
        <v>5</v>
      </c>
      <c r="F6" s="58" t="s">
        <v>6</v>
      </c>
      <c r="G6" s="58" t="s">
        <v>5</v>
      </c>
      <c r="H6" s="58" t="s">
        <v>6</v>
      </c>
      <c r="I6" s="58" t="s">
        <v>70</v>
      </c>
      <c r="J6" s="58" t="s">
        <v>5</v>
      </c>
      <c r="K6" s="58" t="s">
        <v>6</v>
      </c>
      <c r="L6" s="58" t="s">
        <v>5</v>
      </c>
      <c r="M6" s="58" t="s">
        <v>6</v>
      </c>
      <c r="N6" s="58" t="s">
        <v>103</v>
      </c>
      <c r="O6" s="58" t="s">
        <v>5</v>
      </c>
      <c r="P6" s="58" t="s">
        <v>6</v>
      </c>
      <c r="Q6" s="58" t="s">
        <v>5</v>
      </c>
      <c r="R6" s="58" t="s">
        <v>6</v>
      </c>
      <c r="S6" s="58" t="s">
        <v>117</v>
      </c>
      <c r="AC6" s="58" t="s">
        <v>5</v>
      </c>
      <c r="AD6" s="58" t="s">
        <v>6</v>
      </c>
      <c r="AE6" s="58" t="s">
        <v>110</v>
      </c>
      <c r="AF6" s="61"/>
    </row>
    <row r="7" spans="1:32" ht="37.5" customHeight="1" x14ac:dyDescent="0.2">
      <c r="A7" s="65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AC7" s="59"/>
      <c r="AD7" s="59"/>
      <c r="AE7" s="59"/>
      <c r="AF7" s="61"/>
    </row>
    <row r="8" spans="1:32" ht="12.75" customHeight="1" x14ac:dyDescent="0.2">
      <c r="A8" s="12" t="s">
        <v>4</v>
      </c>
      <c r="B8" s="5"/>
      <c r="C8" s="5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AC8" s="2"/>
      <c r="AD8" s="2"/>
      <c r="AE8" s="2"/>
      <c r="AF8" s="2"/>
    </row>
    <row r="9" spans="1:32" x14ac:dyDescent="0.2">
      <c r="A9" s="21" t="s">
        <v>10</v>
      </c>
      <c r="B9" s="6">
        <v>452594</v>
      </c>
      <c r="C9" s="6"/>
      <c r="D9" s="3">
        <f t="shared" ref="D9:D16" si="0">SUM(B9:C9)</f>
        <v>452594</v>
      </c>
      <c r="E9" s="6">
        <v>25720</v>
      </c>
      <c r="F9" s="6"/>
      <c r="G9" s="39">
        <f>+B9+E9</f>
        <v>478314</v>
      </c>
      <c r="H9" s="39">
        <f>+C9+F9</f>
        <v>0</v>
      </c>
      <c r="I9" s="39">
        <f>+G9+H9</f>
        <v>478314</v>
      </c>
      <c r="J9" s="7"/>
      <c r="K9" s="2"/>
      <c r="L9" s="3">
        <f>+G9+J9</f>
        <v>478314</v>
      </c>
      <c r="M9" s="3">
        <f>+H9+K9</f>
        <v>0</v>
      </c>
      <c r="N9" s="3">
        <f>+L9+M9</f>
        <v>478314</v>
      </c>
      <c r="O9" s="7"/>
      <c r="P9" s="2"/>
      <c r="Q9" s="3">
        <f>+L9+O9</f>
        <v>478314</v>
      </c>
      <c r="R9" s="3">
        <f>+M9+P9</f>
        <v>0</v>
      </c>
      <c r="S9" s="3">
        <f>+Q9+R9</f>
        <v>478314</v>
      </c>
      <c r="T9" s="45" t="s">
        <v>71</v>
      </c>
      <c r="AC9" s="3">
        <v>478314</v>
      </c>
      <c r="AD9" s="3"/>
      <c r="AE9" s="3">
        <f>+AC9+AD9</f>
        <v>478314</v>
      </c>
      <c r="AF9" s="50">
        <f>+AE9/S9*100</f>
        <v>100</v>
      </c>
    </row>
    <row r="10" spans="1:32" x14ac:dyDescent="0.2">
      <c r="A10" s="2" t="s">
        <v>11</v>
      </c>
      <c r="B10" s="7">
        <v>518643</v>
      </c>
      <c r="C10" s="7"/>
      <c r="D10" s="3">
        <f t="shared" si="0"/>
        <v>518643</v>
      </c>
      <c r="E10" s="6">
        <v>170017</v>
      </c>
      <c r="F10" s="6"/>
      <c r="G10" s="39">
        <f t="shared" ref="G10:G16" si="1">+B10+E10</f>
        <v>688660</v>
      </c>
      <c r="H10" s="39">
        <f t="shared" ref="H10:H16" si="2">+C10+F10</f>
        <v>0</v>
      </c>
      <c r="I10" s="39">
        <f t="shared" ref="I10:I16" si="3">+G10+H10</f>
        <v>688660</v>
      </c>
      <c r="J10" s="7"/>
      <c r="K10" s="2"/>
      <c r="L10" s="3">
        <f t="shared" ref="L10:L64" si="4">+G10+J10</f>
        <v>688660</v>
      </c>
      <c r="M10" s="3">
        <f t="shared" ref="M10:M64" si="5">+H10+K10</f>
        <v>0</v>
      </c>
      <c r="N10" s="3">
        <f t="shared" ref="N10:N64" si="6">+L10+M10</f>
        <v>688660</v>
      </c>
      <c r="O10" s="7">
        <v>7382</v>
      </c>
      <c r="P10" s="2"/>
      <c r="Q10" s="3">
        <f t="shared" ref="Q10:Q16" si="7">+L10+O10</f>
        <v>696042</v>
      </c>
      <c r="R10" s="3">
        <f t="shared" ref="R10:R16" si="8">+M10+P10</f>
        <v>0</v>
      </c>
      <c r="S10" s="3">
        <f t="shared" ref="S10:S16" si="9">+Q10+R10</f>
        <v>696042</v>
      </c>
      <c r="T10" s="45" t="s">
        <v>72</v>
      </c>
      <c r="AC10" s="3">
        <v>696042</v>
      </c>
      <c r="AD10" s="3"/>
      <c r="AE10" s="3">
        <f t="shared" ref="AE10:AE18" si="10">+AC10+AD10</f>
        <v>696042</v>
      </c>
      <c r="AF10" s="50">
        <f t="shared" ref="AF10:AF66" si="11">+AE10/S10*100</f>
        <v>100</v>
      </c>
    </row>
    <row r="11" spans="1:32" x14ac:dyDescent="0.2">
      <c r="A11" s="20" t="s">
        <v>12</v>
      </c>
      <c r="B11" s="7">
        <v>498929</v>
      </c>
      <c r="C11" s="7"/>
      <c r="D11" s="3">
        <f t="shared" si="0"/>
        <v>498929</v>
      </c>
      <c r="E11" s="6">
        <v>80559</v>
      </c>
      <c r="F11" s="6"/>
      <c r="G11" s="39">
        <f t="shared" si="1"/>
        <v>579488</v>
      </c>
      <c r="H11" s="39">
        <f t="shared" si="2"/>
        <v>0</v>
      </c>
      <c r="I11" s="39">
        <f t="shared" si="3"/>
        <v>579488</v>
      </c>
      <c r="J11" s="7">
        <v>33763</v>
      </c>
      <c r="K11" s="2"/>
      <c r="L11" s="3">
        <f t="shared" si="4"/>
        <v>613251</v>
      </c>
      <c r="M11" s="3">
        <f t="shared" si="5"/>
        <v>0</v>
      </c>
      <c r="N11" s="3">
        <f t="shared" si="6"/>
        <v>613251</v>
      </c>
      <c r="O11" s="7">
        <v>20559</v>
      </c>
      <c r="P11" s="2"/>
      <c r="Q11" s="3">
        <f t="shared" si="7"/>
        <v>633810</v>
      </c>
      <c r="R11" s="3">
        <f t="shared" si="8"/>
        <v>0</v>
      </c>
      <c r="S11" s="3">
        <f t="shared" si="9"/>
        <v>633810</v>
      </c>
      <c r="T11" s="45" t="s">
        <v>76</v>
      </c>
      <c r="AC11" s="3">
        <v>633810</v>
      </c>
      <c r="AD11" s="3"/>
      <c r="AE11" s="3">
        <f t="shared" si="10"/>
        <v>633810</v>
      </c>
      <c r="AF11" s="50">
        <f t="shared" si="11"/>
        <v>100</v>
      </c>
    </row>
    <row r="12" spans="1:32" x14ac:dyDescent="0.2">
      <c r="A12" s="20" t="s">
        <v>55</v>
      </c>
      <c r="B12" s="7">
        <v>195354</v>
      </c>
      <c r="C12" s="7"/>
      <c r="D12" s="3">
        <f t="shared" si="0"/>
        <v>195354</v>
      </c>
      <c r="E12" s="6">
        <v>20159</v>
      </c>
      <c r="F12" s="6"/>
      <c r="G12" s="39">
        <f t="shared" si="1"/>
        <v>215513</v>
      </c>
      <c r="H12" s="39">
        <f t="shared" si="2"/>
        <v>0</v>
      </c>
      <c r="I12" s="39">
        <f t="shared" si="3"/>
        <v>215513</v>
      </c>
      <c r="J12" s="7"/>
      <c r="K12" s="2"/>
      <c r="L12" s="3">
        <f t="shared" si="4"/>
        <v>215513</v>
      </c>
      <c r="M12" s="3">
        <f t="shared" si="5"/>
        <v>0</v>
      </c>
      <c r="N12" s="3">
        <f t="shared" si="6"/>
        <v>215513</v>
      </c>
      <c r="O12" s="7">
        <v>9428</v>
      </c>
      <c r="P12" s="2"/>
      <c r="Q12" s="3">
        <f t="shared" si="7"/>
        <v>224941</v>
      </c>
      <c r="R12" s="3">
        <f t="shared" si="8"/>
        <v>0</v>
      </c>
      <c r="S12" s="3">
        <f t="shared" si="9"/>
        <v>224941</v>
      </c>
      <c r="T12" s="45" t="s">
        <v>77</v>
      </c>
      <c r="AC12" s="3">
        <v>224941</v>
      </c>
      <c r="AD12" s="3"/>
      <c r="AE12" s="3">
        <f t="shared" si="10"/>
        <v>224941</v>
      </c>
      <c r="AF12" s="50">
        <f t="shared" si="11"/>
        <v>100</v>
      </c>
    </row>
    <row r="13" spans="1:32" x14ac:dyDescent="0.2">
      <c r="A13" s="20" t="s">
        <v>13</v>
      </c>
      <c r="B13" s="7">
        <v>42054</v>
      </c>
      <c r="C13" s="2"/>
      <c r="D13" s="3">
        <f t="shared" si="0"/>
        <v>42054</v>
      </c>
      <c r="E13" s="6">
        <v>10897</v>
      </c>
      <c r="F13" s="6"/>
      <c r="G13" s="39">
        <f t="shared" si="1"/>
        <v>52951</v>
      </c>
      <c r="H13" s="39">
        <f t="shared" si="2"/>
        <v>0</v>
      </c>
      <c r="I13" s="39">
        <f t="shared" si="3"/>
        <v>52951</v>
      </c>
      <c r="J13" s="7"/>
      <c r="K13" s="2"/>
      <c r="L13" s="3">
        <f t="shared" si="4"/>
        <v>52951</v>
      </c>
      <c r="M13" s="3">
        <f t="shared" si="5"/>
        <v>0</v>
      </c>
      <c r="N13" s="3">
        <f t="shared" si="6"/>
        <v>52951</v>
      </c>
      <c r="O13" s="7"/>
      <c r="P13" s="2"/>
      <c r="Q13" s="3">
        <f t="shared" si="7"/>
        <v>52951</v>
      </c>
      <c r="R13" s="3">
        <f t="shared" si="8"/>
        <v>0</v>
      </c>
      <c r="S13" s="3">
        <f t="shared" si="9"/>
        <v>52951</v>
      </c>
      <c r="T13" s="45" t="s">
        <v>73</v>
      </c>
      <c r="AC13" s="3">
        <v>52951</v>
      </c>
      <c r="AD13" s="3"/>
      <c r="AE13" s="3">
        <f t="shared" si="10"/>
        <v>52951</v>
      </c>
      <c r="AF13" s="50">
        <f t="shared" si="11"/>
        <v>100</v>
      </c>
    </row>
    <row r="14" spans="1:32" x14ac:dyDescent="0.2">
      <c r="A14" s="20" t="s">
        <v>68</v>
      </c>
      <c r="B14" s="7"/>
      <c r="C14" s="2"/>
      <c r="D14" s="3">
        <f t="shared" si="0"/>
        <v>0</v>
      </c>
      <c r="E14" s="6">
        <v>18700</v>
      </c>
      <c r="F14" s="6"/>
      <c r="G14" s="39">
        <f t="shared" ref="G14" si="12">+B14+E14</f>
        <v>18700</v>
      </c>
      <c r="H14" s="39">
        <f t="shared" ref="H14" si="13">+C14+F14</f>
        <v>0</v>
      </c>
      <c r="I14" s="39">
        <f t="shared" ref="I14" si="14">+G14+H14</f>
        <v>18700</v>
      </c>
      <c r="J14" s="7"/>
      <c r="K14" s="2"/>
      <c r="L14" s="3">
        <f t="shared" si="4"/>
        <v>18700</v>
      </c>
      <c r="M14" s="3">
        <f t="shared" si="5"/>
        <v>0</v>
      </c>
      <c r="N14" s="3">
        <f t="shared" si="6"/>
        <v>18700</v>
      </c>
      <c r="O14" s="7"/>
      <c r="P14" s="2"/>
      <c r="Q14" s="3">
        <f t="shared" si="7"/>
        <v>18700</v>
      </c>
      <c r="R14" s="3">
        <f t="shared" si="8"/>
        <v>0</v>
      </c>
      <c r="S14" s="3">
        <f t="shared" si="9"/>
        <v>18700</v>
      </c>
      <c r="T14" s="45"/>
      <c r="AC14" s="3">
        <v>18700</v>
      </c>
      <c r="AD14" s="3"/>
      <c r="AE14" s="3">
        <f t="shared" si="10"/>
        <v>18700</v>
      </c>
      <c r="AF14" s="50">
        <f t="shared" si="11"/>
        <v>100</v>
      </c>
    </row>
    <row r="15" spans="1:32" x14ac:dyDescent="0.2">
      <c r="A15" s="20" t="s">
        <v>56</v>
      </c>
      <c r="B15" s="7"/>
      <c r="C15" s="2"/>
      <c r="D15" s="3">
        <f t="shared" si="0"/>
        <v>0</v>
      </c>
      <c r="E15" s="6"/>
      <c r="F15" s="6"/>
      <c r="G15" s="39">
        <f t="shared" si="1"/>
        <v>0</v>
      </c>
      <c r="H15" s="39">
        <f t="shared" si="2"/>
        <v>0</v>
      </c>
      <c r="I15" s="39">
        <f t="shared" si="3"/>
        <v>0</v>
      </c>
      <c r="J15" s="7"/>
      <c r="K15" s="2"/>
      <c r="L15" s="3">
        <f t="shared" si="4"/>
        <v>0</v>
      </c>
      <c r="M15" s="3">
        <f t="shared" si="5"/>
        <v>0</v>
      </c>
      <c r="N15" s="3">
        <f t="shared" si="6"/>
        <v>0</v>
      </c>
      <c r="O15" s="7">
        <v>90000</v>
      </c>
      <c r="P15" s="2"/>
      <c r="Q15" s="3">
        <f t="shared" si="7"/>
        <v>90000</v>
      </c>
      <c r="R15" s="3">
        <f t="shared" si="8"/>
        <v>0</v>
      </c>
      <c r="S15" s="3">
        <f t="shared" si="9"/>
        <v>90000</v>
      </c>
      <c r="T15" s="45" t="s">
        <v>74</v>
      </c>
      <c r="AC15" s="3">
        <v>90000</v>
      </c>
      <c r="AD15" s="3"/>
      <c r="AE15" s="3">
        <f t="shared" si="10"/>
        <v>90000</v>
      </c>
      <c r="AF15" s="50">
        <f t="shared" si="11"/>
        <v>100</v>
      </c>
    </row>
    <row r="16" spans="1:32" x14ac:dyDescent="0.2">
      <c r="A16" s="20" t="s">
        <v>54</v>
      </c>
      <c r="B16" s="7"/>
      <c r="C16" s="7"/>
      <c r="D16" s="3">
        <f t="shared" si="0"/>
        <v>0</v>
      </c>
      <c r="E16" s="6"/>
      <c r="F16" s="6"/>
      <c r="G16" s="39">
        <f t="shared" si="1"/>
        <v>0</v>
      </c>
      <c r="H16" s="39">
        <f t="shared" si="2"/>
        <v>0</v>
      </c>
      <c r="I16" s="39">
        <f t="shared" si="3"/>
        <v>0</v>
      </c>
      <c r="J16" s="7">
        <v>4089</v>
      </c>
      <c r="K16" s="2"/>
      <c r="L16" s="3">
        <f t="shared" si="4"/>
        <v>4089</v>
      </c>
      <c r="M16" s="3">
        <f t="shared" si="5"/>
        <v>0</v>
      </c>
      <c r="N16" s="3">
        <f t="shared" si="6"/>
        <v>4089</v>
      </c>
      <c r="O16" s="7"/>
      <c r="P16" s="2"/>
      <c r="Q16" s="3">
        <f t="shared" si="7"/>
        <v>4089</v>
      </c>
      <c r="R16" s="3">
        <f t="shared" si="8"/>
        <v>0</v>
      </c>
      <c r="S16" s="3">
        <f t="shared" si="9"/>
        <v>4089</v>
      </c>
      <c r="T16" s="45" t="s">
        <v>75</v>
      </c>
      <c r="AC16" s="3">
        <v>4089</v>
      </c>
      <c r="AD16" s="3"/>
      <c r="AE16" s="3">
        <f t="shared" si="10"/>
        <v>4089</v>
      </c>
      <c r="AF16" s="50">
        <f t="shared" si="11"/>
        <v>100</v>
      </c>
    </row>
    <row r="17" spans="1:33" x14ac:dyDescent="0.2">
      <c r="A17" s="37" t="s">
        <v>14</v>
      </c>
      <c r="B17" s="22">
        <f>SUM(B9:B16)</f>
        <v>1707574</v>
      </c>
      <c r="C17" s="22">
        <f>SUM(C9:C16)</f>
        <v>0</v>
      </c>
      <c r="D17" s="22">
        <f>SUM(D9:D16)</f>
        <v>1707574</v>
      </c>
      <c r="E17" s="22">
        <f t="shared" ref="E17:N17" si="15">SUM(E9:E16)</f>
        <v>326052</v>
      </c>
      <c r="F17" s="22">
        <f t="shared" si="15"/>
        <v>0</v>
      </c>
      <c r="G17" s="22">
        <f t="shared" si="15"/>
        <v>2033626</v>
      </c>
      <c r="H17" s="22">
        <f t="shared" si="15"/>
        <v>0</v>
      </c>
      <c r="I17" s="22">
        <f t="shared" si="15"/>
        <v>2033626</v>
      </c>
      <c r="J17" s="22">
        <f t="shared" si="15"/>
        <v>37852</v>
      </c>
      <c r="K17" s="22">
        <f t="shared" si="15"/>
        <v>0</v>
      </c>
      <c r="L17" s="22">
        <f t="shared" si="15"/>
        <v>2071478</v>
      </c>
      <c r="M17" s="22">
        <f t="shared" si="15"/>
        <v>0</v>
      </c>
      <c r="N17" s="22">
        <f t="shared" si="15"/>
        <v>2071478</v>
      </c>
      <c r="O17" s="22">
        <f t="shared" ref="O17:S17" si="16">SUM(O9:O16)</f>
        <v>127369</v>
      </c>
      <c r="P17" s="22">
        <f t="shared" si="16"/>
        <v>0</v>
      </c>
      <c r="Q17" s="22">
        <f t="shared" si="16"/>
        <v>2198847</v>
      </c>
      <c r="R17" s="22">
        <f t="shared" si="16"/>
        <v>0</v>
      </c>
      <c r="S17" s="22">
        <f t="shared" si="16"/>
        <v>2198847</v>
      </c>
      <c r="AC17" s="22">
        <f t="shared" ref="AC17:AE17" si="17">SUM(AC9:AC16)</f>
        <v>2198847</v>
      </c>
      <c r="AD17" s="22">
        <f t="shared" si="17"/>
        <v>0</v>
      </c>
      <c r="AE17" s="22">
        <f t="shared" si="17"/>
        <v>2198847</v>
      </c>
      <c r="AF17" s="51">
        <f t="shared" si="11"/>
        <v>100</v>
      </c>
    </row>
    <row r="18" spans="1:33" x14ac:dyDescent="0.2">
      <c r="A18" s="13" t="s">
        <v>15</v>
      </c>
      <c r="B18" s="7"/>
      <c r="C18" s="7">
        <v>8164</v>
      </c>
      <c r="D18" s="3">
        <f>SUM(B18:C18)</f>
        <v>8164</v>
      </c>
      <c r="E18" s="2"/>
      <c r="F18" s="2"/>
      <c r="G18" s="39">
        <f t="shared" ref="G18" si="18">+B18+E18</f>
        <v>0</v>
      </c>
      <c r="H18" s="39">
        <f t="shared" ref="H18" si="19">+C18+F18</f>
        <v>8164</v>
      </c>
      <c r="I18" s="39">
        <f t="shared" ref="I18" si="20">+G18+H18</f>
        <v>8164</v>
      </c>
      <c r="J18" s="7">
        <v>3559</v>
      </c>
      <c r="K18" s="2">
        <v>344</v>
      </c>
      <c r="L18" s="3">
        <f t="shared" si="4"/>
        <v>3559</v>
      </c>
      <c r="M18" s="3">
        <f t="shared" si="5"/>
        <v>8508</v>
      </c>
      <c r="N18" s="3">
        <f t="shared" si="6"/>
        <v>12067</v>
      </c>
      <c r="O18" s="7">
        <f>344+15418</f>
        <v>15762</v>
      </c>
      <c r="P18" s="2">
        <f>-344+60</f>
        <v>-284</v>
      </c>
      <c r="Q18" s="3">
        <f t="shared" ref="Q18:Q19" si="21">+L18+O18</f>
        <v>19321</v>
      </c>
      <c r="R18" s="3">
        <f t="shared" ref="R18:R19" si="22">+M18+P18</f>
        <v>8224</v>
      </c>
      <c r="S18" s="3">
        <f t="shared" ref="S18:S19" si="23">+Q18+R18</f>
        <v>27545</v>
      </c>
      <c r="T18" s="45" t="s">
        <v>78</v>
      </c>
      <c r="AC18" s="3">
        <v>18976</v>
      </c>
      <c r="AD18" s="3">
        <v>8568</v>
      </c>
      <c r="AE18" s="3">
        <f t="shared" si="10"/>
        <v>27544</v>
      </c>
      <c r="AF18" s="50">
        <f t="shared" si="11"/>
        <v>99.996369577055717</v>
      </c>
    </row>
    <row r="19" spans="1:33" x14ac:dyDescent="0.2">
      <c r="A19" s="26" t="s">
        <v>53</v>
      </c>
      <c r="B19" s="27"/>
      <c r="C19" s="27"/>
      <c r="D19" s="28">
        <f>SUM(B19:C19)</f>
        <v>0</v>
      </c>
      <c r="E19" s="2"/>
      <c r="F19" s="2"/>
      <c r="G19" s="39">
        <f t="shared" ref="G19:G62" si="24">+B19+E19</f>
        <v>0</v>
      </c>
      <c r="H19" s="39">
        <f t="shared" ref="H19:H62" si="25">+C19+F19</f>
        <v>0</v>
      </c>
      <c r="I19" s="39">
        <f t="shared" ref="I19:I62" si="26">+G19+H19</f>
        <v>0</v>
      </c>
      <c r="J19" s="7"/>
      <c r="K19" s="2"/>
      <c r="L19" s="3">
        <f t="shared" si="4"/>
        <v>0</v>
      </c>
      <c r="M19" s="3">
        <f t="shared" si="5"/>
        <v>0</v>
      </c>
      <c r="N19" s="3">
        <f t="shared" si="6"/>
        <v>0</v>
      </c>
      <c r="O19" s="7"/>
      <c r="P19" s="2"/>
      <c r="Q19" s="3">
        <f t="shared" si="21"/>
        <v>0</v>
      </c>
      <c r="R19" s="3">
        <f t="shared" si="22"/>
        <v>0</v>
      </c>
      <c r="S19" s="3">
        <f t="shared" si="23"/>
        <v>0</v>
      </c>
      <c r="T19" s="45"/>
      <c r="AC19" s="3"/>
      <c r="AD19" s="3"/>
      <c r="AE19" s="3">
        <f t="shared" ref="AE19" si="27">+AC19+AD19</f>
        <v>0</v>
      </c>
      <c r="AF19" s="50"/>
    </row>
    <row r="20" spans="1:33" x14ac:dyDescent="0.2">
      <c r="A20" s="17" t="s">
        <v>16</v>
      </c>
      <c r="B20" s="22">
        <f>SUM(B18:B18)</f>
        <v>0</v>
      </c>
      <c r="C20" s="22">
        <f>SUM(C18:C18)</f>
        <v>8164</v>
      </c>
      <c r="D20" s="22">
        <f>SUM(D18:D18)</f>
        <v>8164</v>
      </c>
      <c r="E20" s="22">
        <f t="shared" ref="E20:N20" si="28">SUM(E18:E18)</f>
        <v>0</v>
      </c>
      <c r="F20" s="22">
        <f t="shared" si="28"/>
        <v>0</v>
      </c>
      <c r="G20" s="22">
        <f t="shared" si="28"/>
        <v>0</v>
      </c>
      <c r="H20" s="22">
        <f t="shared" si="28"/>
        <v>8164</v>
      </c>
      <c r="I20" s="22">
        <f t="shared" si="28"/>
        <v>8164</v>
      </c>
      <c r="J20" s="9">
        <f t="shared" si="28"/>
        <v>3559</v>
      </c>
      <c r="K20" s="22">
        <f t="shared" si="28"/>
        <v>344</v>
      </c>
      <c r="L20" s="22">
        <f t="shared" si="28"/>
        <v>3559</v>
      </c>
      <c r="M20" s="22">
        <f t="shared" si="28"/>
        <v>8508</v>
      </c>
      <c r="N20" s="22">
        <f t="shared" si="28"/>
        <v>12067</v>
      </c>
      <c r="O20" s="9">
        <f t="shared" ref="O20:S20" si="29">SUM(O18:O18)</f>
        <v>15762</v>
      </c>
      <c r="P20" s="22">
        <f t="shared" si="29"/>
        <v>-284</v>
      </c>
      <c r="Q20" s="22">
        <f t="shared" si="29"/>
        <v>19321</v>
      </c>
      <c r="R20" s="22">
        <f t="shared" si="29"/>
        <v>8224</v>
      </c>
      <c r="S20" s="22">
        <f t="shared" si="29"/>
        <v>27545</v>
      </c>
      <c r="T20" s="45"/>
      <c r="V20" s="47">
        <f>+S17+S20</f>
        <v>2226392</v>
      </c>
      <c r="AC20" s="22">
        <f t="shared" ref="AC20:AE20" si="30">SUM(AC18:AC18)</f>
        <v>18976</v>
      </c>
      <c r="AD20" s="22">
        <f t="shared" si="30"/>
        <v>8568</v>
      </c>
      <c r="AE20" s="22">
        <f t="shared" si="30"/>
        <v>27544</v>
      </c>
      <c r="AF20" s="51">
        <f t="shared" si="11"/>
        <v>99.996369577055717</v>
      </c>
      <c r="AG20" s="47"/>
    </row>
    <row r="21" spans="1:33" x14ac:dyDescent="0.2">
      <c r="A21" s="13" t="s">
        <v>17</v>
      </c>
      <c r="B21" s="7"/>
      <c r="C21" s="7"/>
      <c r="D21" s="3">
        <f>SUM(B21:C21)</f>
        <v>0</v>
      </c>
      <c r="E21" s="2"/>
      <c r="F21" s="2"/>
      <c r="G21" s="39">
        <f t="shared" si="24"/>
        <v>0</v>
      </c>
      <c r="H21" s="39">
        <f t="shared" si="25"/>
        <v>0</v>
      </c>
      <c r="I21" s="39">
        <f t="shared" si="26"/>
        <v>0</v>
      </c>
      <c r="J21" s="7"/>
      <c r="K21" s="2"/>
      <c r="L21" s="3">
        <f t="shared" si="4"/>
        <v>0</v>
      </c>
      <c r="M21" s="3">
        <f t="shared" si="5"/>
        <v>0</v>
      </c>
      <c r="N21" s="3">
        <f t="shared" si="6"/>
        <v>0</v>
      </c>
      <c r="O21" s="7"/>
      <c r="P21" s="2"/>
      <c r="Q21" s="3">
        <f t="shared" ref="Q21:Q32" si="31">+L21+O21</f>
        <v>0</v>
      </c>
      <c r="R21" s="3">
        <f t="shared" ref="R21:R32" si="32">+M21+P21</f>
        <v>0</v>
      </c>
      <c r="S21" s="3">
        <f t="shared" ref="S21:S32" si="33">+Q21+R21</f>
        <v>0</v>
      </c>
      <c r="T21" s="45"/>
      <c r="AC21" s="3"/>
      <c r="AD21" s="3"/>
      <c r="AE21" s="3">
        <f t="shared" ref="AE21:AE22" si="34">+AC21+AD21</f>
        <v>0</v>
      </c>
      <c r="AF21" s="50"/>
    </row>
    <row r="22" spans="1:33" x14ac:dyDescent="0.2">
      <c r="A22" s="13" t="s">
        <v>18</v>
      </c>
      <c r="B22" s="7">
        <v>1000</v>
      </c>
      <c r="C22" s="7"/>
      <c r="D22" s="3">
        <f>SUM(B22:C22)</f>
        <v>1000</v>
      </c>
      <c r="E22" s="2"/>
      <c r="F22" s="2"/>
      <c r="G22" s="39">
        <f t="shared" si="24"/>
        <v>1000</v>
      </c>
      <c r="H22" s="39">
        <f t="shared" si="25"/>
        <v>0</v>
      </c>
      <c r="I22" s="39">
        <f t="shared" si="26"/>
        <v>1000</v>
      </c>
      <c r="J22" s="7"/>
      <c r="K22" s="2"/>
      <c r="L22" s="3">
        <f t="shared" si="4"/>
        <v>1000</v>
      </c>
      <c r="M22" s="3">
        <f t="shared" si="5"/>
        <v>0</v>
      </c>
      <c r="N22" s="3">
        <f t="shared" si="6"/>
        <v>1000</v>
      </c>
      <c r="O22" s="7">
        <v>311239</v>
      </c>
      <c r="P22" s="2"/>
      <c r="Q22" s="3">
        <f t="shared" si="31"/>
        <v>312239</v>
      </c>
      <c r="R22" s="3">
        <f t="shared" si="32"/>
        <v>0</v>
      </c>
      <c r="S22" s="3">
        <f t="shared" si="33"/>
        <v>312239</v>
      </c>
      <c r="T22" s="45" t="s">
        <v>79</v>
      </c>
      <c r="AC22" s="3">
        <v>311792</v>
      </c>
      <c r="AD22" s="3"/>
      <c r="AE22" s="3">
        <f t="shared" si="34"/>
        <v>311792</v>
      </c>
      <c r="AF22" s="50">
        <f t="shared" si="11"/>
        <v>99.856840433129747</v>
      </c>
    </row>
    <row r="23" spans="1:33" x14ac:dyDescent="0.2">
      <c r="A23" s="17" t="s">
        <v>19</v>
      </c>
      <c r="B23" s="9">
        <f>SUM(B21:B22)</f>
        <v>1000</v>
      </c>
      <c r="C23" s="9">
        <f t="shared" ref="C23:S23" si="35">SUM(C21:C22)</f>
        <v>0</v>
      </c>
      <c r="D23" s="9">
        <f t="shared" si="35"/>
        <v>1000</v>
      </c>
      <c r="E23" s="9">
        <f t="shared" si="35"/>
        <v>0</v>
      </c>
      <c r="F23" s="9">
        <f t="shared" si="35"/>
        <v>0</v>
      </c>
      <c r="G23" s="9">
        <f t="shared" si="35"/>
        <v>1000</v>
      </c>
      <c r="H23" s="9">
        <f t="shared" si="35"/>
        <v>0</v>
      </c>
      <c r="I23" s="9">
        <f t="shared" si="35"/>
        <v>1000</v>
      </c>
      <c r="J23" s="9">
        <f t="shared" si="35"/>
        <v>0</v>
      </c>
      <c r="K23" s="9">
        <f t="shared" si="35"/>
        <v>0</v>
      </c>
      <c r="L23" s="9">
        <f t="shared" si="35"/>
        <v>1000</v>
      </c>
      <c r="M23" s="9">
        <f t="shared" si="35"/>
        <v>0</v>
      </c>
      <c r="N23" s="9">
        <f t="shared" si="35"/>
        <v>1000</v>
      </c>
      <c r="O23" s="9">
        <f t="shared" si="35"/>
        <v>311239</v>
      </c>
      <c r="P23" s="9">
        <f t="shared" si="35"/>
        <v>0</v>
      </c>
      <c r="Q23" s="9">
        <f t="shared" si="35"/>
        <v>312239</v>
      </c>
      <c r="R23" s="9">
        <f t="shared" si="35"/>
        <v>0</v>
      </c>
      <c r="S23" s="9">
        <f t="shared" si="35"/>
        <v>312239</v>
      </c>
      <c r="T23" s="45"/>
      <c r="AC23" s="9">
        <f t="shared" ref="AC23:AE23" si="36">SUM(AC21:AC22)</f>
        <v>311792</v>
      </c>
      <c r="AD23" s="9">
        <f t="shared" si="36"/>
        <v>0</v>
      </c>
      <c r="AE23" s="9">
        <f t="shared" si="36"/>
        <v>311792</v>
      </c>
      <c r="AF23" s="51">
        <f t="shared" si="11"/>
        <v>99.856840433129747</v>
      </c>
    </row>
    <row r="24" spans="1:33" x14ac:dyDescent="0.2">
      <c r="A24" s="15" t="s">
        <v>20</v>
      </c>
      <c r="B24" s="8">
        <v>25</v>
      </c>
      <c r="C24" s="8"/>
      <c r="D24" s="3">
        <f>SUM(B24:C24)</f>
        <v>25</v>
      </c>
      <c r="E24" s="2"/>
      <c r="F24" s="2"/>
      <c r="G24" s="39">
        <f t="shared" si="24"/>
        <v>25</v>
      </c>
      <c r="H24" s="39">
        <f t="shared" si="25"/>
        <v>0</v>
      </c>
      <c r="I24" s="39">
        <f t="shared" si="26"/>
        <v>25</v>
      </c>
      <c r="J24" s="7"/>
      <c r="K24" s="2"/>
      <c r="L24" s="3">
        <f t="shared" si="4"/>
        <v>25</v>
      </c>
      <c r="M24" s="3">
        <f t="shared" si="5"/>
        <v>0</v>
      </c>
      <c r="N24" s="3">
        <f t="shared" si="6"/>
        <v>25</v>
      </c>
      <c r="O24" s="7"/>
      <c r="P24" s="2"/>
      <c r="Q24" s="3">
        <f t="shared" si="31"/>
        <v>25</v>
      </c>
      <c r="R24" s="3">
        <f t="shared" si="32"/>
        <v>0</v>
      </c>
      <c r="S24" s="3">
        <f t="shared" si="33"/>
        <v>25</v>
      </c>
      <c r="T24" s="45" t="s">
        <v>80</v>
      </c>
      <c r="AC24" s="3">
        <v>23</v>
      </c>
      <c r="AD24" s="3"/>
      <c r="AE24" s="3">
        <f t="shared" ref="AE24:AE32" si="37">+AC24+AD24</f>
        <v>23</v>
      </c>
      <c r="AF24" s="50">
        <f t="shared" si="11"/>
        <v>92</v>
      </c>
    </row>
    <row r="25" spans="1:33" x14ac:dyDescent="0.2">
      <c r="A25" s="15" t="s">
        <v>21</v>
      </c>
      <c r="B25" s="8">
        <v>380000</v>
      </c>
      <c r="C25" s="8"/>
      <c r="D25" s="3">
        <f>SUM(B25:C25)</f>
        <v>380000</v>
      </c>
      <c r="E25" s="2"/>
      <c r="F25" s="2"/>
      <c r="G25" s="39">
        <f t="shared" si="24"/>
        <v>380000</v>
      </c>
      <c r="H25" s="39">
        <f t="shared" si="25"/>
        <v>0</v>
      </c>
      <c r="I25" s="39">
        <f t="shared" si="26"/>
        <v>380000</v>
      </c>
      <c r="J25" s="7"/>
      <c r="K25" s="2"/>
      <c r="L25" s="3">
        <f t="shared" si="4"/>
        <v>380000</v>
      </c>
      <c r="M25" s="3">
        <f t="shared" si="5"/>
        <v>0</v>
      </c>
      <c r="N25" s="3">
        <f t="shared" si="6"/>
        <v>380000</v>
      </c>
      <c r="O25" s="7">
        <v>31032</v>
      </c>
      <c r="P25" s="2"/>
      <c r="Q25" s="3">
        <f t="shared" si="31"/>
        <v>411032</v>
      </c>
      <c r="R25" s="3">
        <f t="shared" si="32"/>
        <v>0</v>
      </c>
      <c r="S25" s="3">
        <f t="shared" si="33"/>
        <v>411032</v>
      </c>
      <c r="T25" s="45" t="s">
        <v>81</v>
      </c>
      <c r="AC25" s="3">
        <v>411032</v>
      </c>
      <c r="AD25" s="3"/>
      <c r="AE25" s="3">
        <f t="shared" si="37"/>
        <v>411032</v>
      </c>
      <c r="AF25" s="50">
        <f t="shared" si="11"/>
        <v>100</v>
      </c>
    </row>
    <row r="26" spans="1:33" x14ac:dyDescent="0.2">
      <c r="A26" s="15" t="s">
        <v>22</v>
      </c>
      <c r="B26" s="8">
        <v>285000</v>
      </c>
      <c r="C26" s="8"/>
      <c r="D26" s="3">
        <f t="shared" ref="D26:D32" si="38">SUM(B26:C26)</f>
        <v>285000</v>
      </c>
      <c r="E26" s="2"/>
      <c r="F26" s="2"/>
      <c r="G26" s="39">
        <f t="shared" si="24"/>
        <v>285000</v>
      </c>
      <c r="H26" s="39">
        <f t="shared" si="25"/>
        <v>0</v>
      </c>
      <c r="I26" s="39">
        <f t="shared" si="26"/>
        <v>285000</v>
      </c>
      <c r="J26" s="2"/>
      <c r="K26" s="2"/>
      <c r="L26" s="3">
        <f t="shared" si="4"/>
        <v>285000</v>
      </c>
      <c r="M26" s="3">
        <f t="shared" si="5"/>
        <v>0</v>
      </c>
      <c r="N26" s="3">
        <f t="shared" si="6"/>
        <v>285000</v>
      </c>
      <c r="O26" s="7">
        <v>13744</v>
      </c>
      <c r="P26" s="2"/>
      <c r="Q26" s="3">
        <f t="shared" si="31"/>
        <v>298744</v>
      </c>
      <c r="R26" s="3">
        <f t="shared" si="32"/>
        <v>0</v>
      </c>
      <c r="S26" s="3">
        <f t="shared" si="33"/>
        <v>298744</v>
      </c>
      <c r="T26" s="45" t="s">
        <v>81</v>
      </c>
      <c r="AC26" s="3">
        <v>298744</v>
      </c>
      <c r="AD26" s="3"/>
      <c r="AE26" s="3">
        <f t="shared" si="37"/>
        <v>298744</v>
      </c>
      <c r="AF26" s="50">
        <f t="shared" si="11"/>
        <v>100</v>
      </c>
    </row>
    <row r="27" spans="1:33" x14ac:dyDescent="0.2">
      <c r="A27" s="15" t="s">
        <v>23</v>
      </c>
      <c r="B27" s="8">
        <v>7500000</v>
      </c>
      <c r="C27" s="8"/>
      <c r="D27" s="3">
        <f t="shared" si="38"/>
        <v>7500000</v>
      </c>
      <c r="E27" s="2"/>
      <c r="F27" s="2"/>
      <c r="G27" s="39">
        <f t="shared" si="24"/>
        <v>7500000</v>
      </c>
      <c r="H27" s="39">
        <f t="shared" si="25"/>
        <v>0</v>
      </c>
      <c r="I27" s="39">
        <f t="shared" si="26"/>
        <v>7500000</v>
      </c>
      <c r="J27" s="2"/>
      <c r="K27" s="2"/>
      <c r="L27" s="3">
        <f t="shared" si="4"/>
        <v>7500000</v>
      </c>
      <c r="M27" s="3">
        <f t="shared" si="5"/>
        <v>0</v>
      </c>
      <c r="N27" s="3">
        <f t="shared" si="6"/>
        <v>7500000</v>
      </c>
      <c r="O27" s="7">
        <v>4347126</v>
      </c>
      <c r="P27" s="2"/>
      <c r="Q27" s="3">
        <f t="shared" si="31"/>
        <v>11847126</v>
      </c>
      <c r="R27" s="3">
        <f t="shared" si="32"/>
        <v>0</v>
      </c>
      <c r="S27" s="3">
        <f t="shared" si="33"/>
        <v>11847126</v>
      </c>
      <c r="T27" s="45" t="s">
        <v>82</v>
      </c>
      <c r="AC27" s="3">
        <v>11847125</v>
      </c>
      <c r="AD27" s="3"/>
      <c r="AE27" s="3">
        <f t="shared" si="37"/>
        <v>11847125</v>
      </c>
      <c r="AF27" s="50">
        <f t="shared" si="11"/>
        <v>99.999991559134259</v>
      </c>
    </row>
    <row r="28" spans="1:33" x14ac:dyDescent="0.2">
      <c r="A28" s="15" t="s">
        <v>24</v>
      </c>
      <c r="B28" s="8"/>
      <c r="C28" s="8"/>
      <c r="D28" s="3">
        <f t="shared" si="38"/>
        <v>0</v>
      </c>
      <c r="E28" s="2"/>
      <c r="F28" s="2"/>
      <c r="G28" s="39">
        <f t="shared" si="24"/>
        <v>0</v>
      </c>
      <c r="H28" s="39">
        <f t="shared" si="25"/>
        <v>0</v>
      </c>
      <c r="I28" s="39">
        <f t="shared" si="26"/>
        <v>0</v>
      </c>
      <c r="J28" s="2"/>
      <c r="K28" s="2"/>
      <c r="L28" s="3">
        <f t="shared" si="4"/>
        <v>0</v>
      </c>
      <c r="M28" s="3">
        <f t="shared" si="5"/>
        <v>0</v>
      </c>
      <c r="N28" s="3">
        <f t="shared" si="6"/>
        <v>0</v>
      </c>
      <c r="O28" s="2"/>
      <c r="P28" s="2"/>
      <c r="Q28" s="3">
        <f t="shared" si="31"/>
        <v>0</v>
      </c>
      <c r="R28" s="3">
        <f t="shared" si="32"/>
        <v>0</v>
      </c>
      <c r="S28" s="3">
        <f t="shared" si="33"/>
        <v>0</v>
      </c>
      <c r="T28" s="45"/>
      <c r="AC28" s="3"/>
      <c r="AD28" s="3"/>
      <c r="AE28" s="3">
        <f t="shared" si="37"/>
        <v>0</v>
      </c>
      <c r="AF28" s="50"/>
    </row>
    <row r="29" spans="1:33" x14ac:dyDescent="0.2">
      <c r="A29" s="15" t="s">
        <v>3</v>
      </c>
      <c r="B29" s="8">
        <v>1500</v>
      </c>
      <c r="C29" s="8"/>
      <c r="D29" s="3">
        <f t="shared" si="38"/>
        <v>1500</v>
      </c>
      <c r="E29" s="2"/>
      <c r="F29" s="2"/>
      <c r="G29" s="39">
        <f t="shared" si="24"/>
        <v>1500</v>
      </c>
      <c r="H29" s="39">
        <f t="shared" si="25"/>
        <v>0</v>
      </c>
      <c r="I29" s="39">
        <f t="shared" si="26"/>
        <v>1500</v>
      </c>
      <c r="J29" s="2"/>
      <c r="K29" s="2"/>
      <c r="L29" s="3">
        <f t="shared" si="4"/>
        <v>1500</v>
      </c>
      <c r="M29" s="3">
        <f t="shared" si="5"/>
        <v>0</v>
      </c>
      <c r="N29" s="3">
        <f t="shared" si="6"/>
        <v>1500</v>
      </c>
      <c r="O29" s="7">
        <v>977</v>
      </c>
      <c r="P29" s="2"/>
      <c r="Q29" s="3">
        <f t="shared" si="31"/>
        <v>2477</v>
      </c>
      <c r="R29" s="3">
        <f t="shared" si="32"/>
        <v>0</v>
      </c>
      <c r="S29" s="3">
        <f t="shared" si="33"/>
        <v>2477</v>
      </c>
      <c r="T29" s="45" t="s">
        <v>83</v>
      </c>
      <c r="AC29" s="3">
        <v>2476</v>
      </c>
      <c r="AD29" s="3"/>
      <c r="AE29" s="3">
        <f t="shared" si="37"/>
        <v>2476</v>
      </c>
      <c r="AF29" s="50">
        <f t="shared" si="11"/>
        <v>99.959628582963262</v>
      </c>
    </row>
    <row r="30" spans="1:33" x14ac:dyDescent="0.2">
      <c r="A30" s="15" t="s">
        <v>115</v>
      </c>
      <c r="B30" s="8"/>
      <c r="C30" s="8"/>
      <c r="D30" s="3">
        <f t="shared" si="38"/>
        <v>0</v>
      </c>
      <c r="E30" s="2"/>
      <c r="F30" s="2"/>
      <c r="G30" s="39">
        <f t="shared" si="24"/>
        <v>0</v>
      </c>
      <c r="H30" s="39">
        <f t="shared" si="25"/>
        <v>0</v>
      </c>
      <c r="I30" s="39">
        <f t="shared" si="26"/>
        <v>0</v>
      </c>
      <c r="J30" s="2"/>
      <c r="K30" s="2"/>
      <c r="L30" s="3">
        <f t="shared" si="4"/>
        <v>0</v>
      </c>
      <c r="M30" s="3">
        <f t="shared" si="5"/>
        <v>0</v>
      </c>
      <c r="N30" s="3">
        <f t="shared" si="6"/>
        <v>0</v>
      </c>
      <c r="O30" s="7"/>
      <c r="P30" s="2"/>
      <c r="Q30" s="3">
        <f t="shared" si="31"/>
        <v>0</v>
      </c>
      <c r="R30" s="3">
        <f t="shared" si="32"/>
        <v>0</v>
      </c>
      <c r="S30" s="3">
        <f t="shared" si="33"/>
        <v>0</v>
      </c>
      <c r="T30" s="45"/>
      <c r="AC30" s="3"/>
      <c r="AD30" s="3"/>
      <c r="AE30" s="3">
        <f t="shared" si="37"/>
        <v>0</v>
      </c>
      <c r="AF30" s="50"/>
    </row>
    <row r="31" spans="1:33" x14ac:dyDescent="0.2">
      <c r="A31" s="15" t="s">
        <v>2</v>
      </c>
      <c r="B31" s="8">
        <v>6000</v>
      </c>
      <c r="C31" s="8"/>
      <c r="D31" s="3">
        <f t="shared" si="38"/>
        <v>6000</v>
      </c>
      <c r="E31" s="2"/>
      <c r="F31" s="2"/>
      <c r="G31" s="39">
        <f t="shared" si="24"/>
        <v>6000</v>
      </c>
      <c r="H31" s="39">
        <f t="shared" si="25"/>
        <v>0</v>
      </c>
      <c r="I31" s="39">
        <f t="shared" si="26"/>
        <v>6000</v>
      </c>
      <c r="J31" s="2"/>
      <c r="K31" s="2"/>
      <c r="L31" s="3">
        <f t="shared" si="4"/>
        <v>6000</v>
      </c>
      <c r="M31" s="3">
        <f t="shared" si="5"/>
        <v>0</v>
      </c>
      <c r="N31" s="3">
        <f t="shared" si="6"/>
        <v>6000</v>
      </c>
      <c r="O31" s="7">
        <f>14612+1886</f>
        <v>16498</v>
      </c>
      <c r="P31" s="2"/>
      <c r="Q31" s="3">
        <f t="shared" si="31"/>
        <v>22498</v>
      </c>
      <c r="R31" s="3">
        <f t="shared" si="32"/>
        <v>0</v>
      </c>
      <c r="S31" s="3">
        <f t="shared" si="33"/>
        <v>22498</v>
      </c>
      <c r="T31" s="45" t="s">
        <v>83</v>
      </c>
      <c r="AC31" s="3">
        <v>22498</v>
      </c>
      <c r="AD31" s="3"/>
      <c r="AE31" s="3">
        <f t="shared" si="37"/>
        <v>22498</v>
      </c>
      <c r="AF31" s="50">
        <f t="shared" si="11"/>
        <v>100</v>
      </c>
    </row>
    <row r="32" spans="1:33" x14ac:dyDescent="0.2">
      <c r="A32" s="15" t="s">
        <v>25</v>
      </c>
      <c r="B32" s="8"/>
      <c r="C32" s="8"/>
      <c r="D32" s="3">
        <f t="shared" si="38"/>
        <v>0</v>
      </c>
      <c r="E32" s="2"/>
      <c r="F32" s="2"/>
      <c r="G32" s="39">
        <f t="shared" si="24"/>
        <v>0</v>
      </c>
      <c r="H32" s="39">
        <f t="shared" si="25"/>
        <v>0</v>
      </c>
      <c r="I32" s="39">
        <f t="shared" si="26"/>
        <v>0</v>
      </c>
      <c r="J32" s="2"/>
      <c r="K32" s="2"/>
      <c r="L32" s="3">
        <f t="shared" si="4"/>
        <v>0</v>
      </c>
      <c r="M32" s="3">
        <f t="shared" si="5"/>
        <v>0</v>
      </c>
      <c r="N32" s="3">
        <f t="shared" si="6"/>
        <v>0</v>
      </c>
      <c r="O32" s="7">
        <v>1396</v>
      </c>
      <c r="P32" s="2"/>
      <c r="Q32" s="3">
        <f t="shared" si="31"/>
        <v>1396</v>
      </c>
      <c r="R32" s="3">
        <f t="shared" si="32"/>
        <v>0</v>
      </c>
      <c r="S32" s="3">
        <f t="shared" si="33"/>
        <v>1396</v>
      </c>
      <c r="T32" s="45"/>
      <c r="AC32" s="3">
        <v>1396</v>
      </c>
      <c r="AD32" s="3"/>
      <c r="AE32" s="3">
        <f t="shared" si="37"/>
        <v>1396</v>
      </c>
      <c r="AF32" s="50">
        <f t="shared" si="11"/>
        <v>100</v>
      </c>
    </row>
    <row r="33" spans="1:32" x14ac:dyDescent="0.2">
      <c r="A33" s="23" t="s">
        <v>26</v>
      </c>
      <c r="B33" s="9">
        <f>SUM(B24:B32)</f>
        <v>8172525</v>
      </c>
      <c r="C33" s="9">
        <f>SUM(C24:C32)</f>
        <v>0</v>
      </c>
      <c r="D33" s="9">
        <f>SUM(D24:D32)</f>
        <v>8172525</v>
      </c>
      <c r="E33" s="9">
        <f t="shared" ref="E33:N33" si="39">SUM(E24:E32)</f>
        <v>0</v>
      </c>
      <c r="F33" s="9">
        <f t="shared" si="39"/>
        <v>0</v>
      </c>
      <c r="G33" s="9">
        <f t="shared" si="39"/>
        <v>8172525</v>
      </c>
      <c r="H33" s="9">
        <f t="shared" si="39"/>
        <v>0</v>
      </c>
      <c r="I33" s="9">
        <f t="shared" si="39"/>
        <v>8172525</v>
      </c>
      <c r="J33" s="9">
        <f t="shared" si="39"/>
        <v>0</v>
      </c>
      <c r="K33" s="9">
        <f t="shared" si="39"/>
        <v>0</v>
      </c>
      <c r="L33" s="9">
        <f t="shared" si="39"/>
        <v>8172525</v>
      </c>
      <c r="M33" s="9">
        <f t="shared" si="39"/>
        <v>0</v>
      </c>
      <c r="N33" s="9">
        <f t="shared" si="39"/>
        <v>8172525</v>
      </c>
      <c r="O33" s="9">
        <f t="shared" ref="O33:S33" si="40">SUM(O24:O32)</f>
        <v>4410773</v>
      </c>
      <c r="P33" s="9">
        <f t="shared" si="40"/>
        <v>0</v>
      </c>
      <c r="Q33" s="9">
        <f t="shared" si="40"/>
        <v>12583298</v>
      </c>
      <c r="R33" s="9">
        <f t="shared" si="40"/>
        <v>0</v>
      </c>
      <c r="S33" s="9">
        <f t="shared" si="40"/>
        <v>12583298</v>
      </c>
      <c r="T33" s="45"/>
      <c r="AC33" s="9">
        <f t="shared" ref="AC33:AE33" si="41">SUM(AC24:AC32)</f>
        <v>12583294</v>
      </c>
      <c r="AD33" s="9">
        <f t="shared" si="41"/>
        <v>0</v>
      </c>
      <c r="AE33" s="9">
        <f t="shared" si="41"/>
        <v>12583294</v>
      </c>
      <c r="AF33" s="51">
        <f t="shared" si="11"/>
        <v>99.999968211831273</v>
      </c>
    </row>
    <row r="34" spans="1:32" x14ac:dyDescent="0.2">
      <c r="A34" s="2" t="s">
        <v>27</v>
      </c>
      <c r="B34" s="8"/>
      <c r="C34" s="8"/>
      <c r="D34" s="3">
        <f>SUM(B34:C34)</f>
        <v>0</v>
      </c>
      <c r="E34" s="2"/>
      <c r="F34" s="2"/>
      <c r="G34" s="39">
        <f t="shared" si="24"/>
        <v>0</v>
      </c>
      <c r="H34" s="39">
        <f t="shared" si="25"/>
        <v>0</v>
      </c>
      <c r="I34" s="39">
        <f t="shared" si="26"/>
        <v>0</v>
      </c>
      <c r="J34" s="2"/>
      <c r="K34" s="2"/>
      <c r="L34" s="3">
        <f t="shared" si="4"/>
        <v>0</v>
      </c>
      <c r="M34" s="3">
        <f t="shared" si="5"/>
        <v>0</v>
      </c>
      <c r="N34" s="3">
        <f t="shared" si="6"/>
        <v>0</v>
      </c>
      <c r="O34" s="2"/>
      <c r="P34" s="2"/>
      <c r="Q34" s="3">
        <f t="shared" ref="Q34:Q47" si="42">+L34+O34</f>
        <v>0</v>
      </c>
      <c r="R34" s="3">
        <f t="shared" ref="R34:R47" si="43">+M34+P34</f>
        <v>0</v>
      </c>
      <c r="S34" s="3">
        <f t="shared" ref="S34:S47" si="44">+Q34+R34</f>
        <v>0</v>
      </c>
      <c r="T34" s="45"/>
      <c r="AC34" s="3"/>
      <c r="AD34" s="3"/>
      <c r="AE34" s="3">
        <f t="shared" ref="AE34:AE47" si="45">+AC34+AD34</f>
        <v>0</v>
      </c>
      <c r="AF34" s="50"/>
    </row>
    <row r="35" spans="1:32" x14ac:dyDescent="0.2">
      <c r="A35" s="2" t="s">
        <v>1</v>
      </c>
      <c r="B35" s="8">
        <v>74674</v>
      </c>
      <c r="C35" s="8">
        <v>730</v>
      </c>
      <c r="D35" s="3">
        <f>SUM(B35:C35)</f>
        <v>75404</v>
      </c>
      <c r="E35" s="2"/>
      <c r="F35" s="2"/>
      <c r="G35" s="39">
        <f t="shared" si="24"/>
        <v>74674</v>
      </c>
      <c r="H35" s="39">
        <f t="shared" si="25"/>
        <v>730</v>
      </c>
      <c r="I35" s="39">
        <f t="shared" si="26"/>
        <v>75404</v>
      </c>
      <c r="J35" s="2"/>
      <c r="K35" s="2"/>
      <c r="L35" s="3">
        <f t="shared" si="4"/>
        <v>74674</v>
      </c>
      <c r="M35" s="3">
        <f t="shared" si="5"/>
        <v>730</v>
      </c>
      <c r="N35" s="3">
        <f t="shared" si="6"/>
        <v>75404</v>
      </c>
      <c r="O35" s="3">
        <f>730+111902</f>
        <v>112632</v>
      </c>
      <c r="P35" s="3">
        <v>-730</v>
      </c>
      <c r="Q35" s="3">
        <f t="shared" si="42"/>
        <v>187306</v>
      </c>
      <c r="R35" s="3">
        <f t="shared" si="43"/>
        <v>0</v>
      </c>
      <c r="S35" s="3">
        <f t="shared" si="44"/>
        <v>187306</v>
      </c>
      <c r="T35" s="45" t="s">
        <v>84</v>
      </c>
      <c r="AC35" s="3">
        <v>186519</v>
      </c>
      <c r="AD35" s="3"/>
      <c r="AE35" s="3">
        <f t="shared" si="45"/>
        <v>186519</v>
      </c>
      <c r="AF35" s="50">
        <f t="shared" si="11"/>
        <v>99.579831932773118</v>
      </c>
    </row>
    <row r="36" spans="1:32" x14ac:dyDescent="0.2">
      <c r="A36" s="2" t="s">
        <v>28</v>
      </c>
      <c r="B36" s="8">
        <v>6923</v>
      </c>
      <c r="C36" s="8"/>
      <c r="D36" s="3">
        <f t="shared" ref="D36:D46" si="46">SUM(B36:C36)</f>
        <v>6923</v>
      </c>
      <c r="E36" s="2"/>
      <c r="F36" s="2"/>
      <c r="G36" s="39">
        <f t="shared" si="24"/>
        <v>6923</v>
      </c>
      <c r="H36" s="39">
        <f t="shared" si="25"/>
        <v>0</v>
      </c>
      <c r="I36" s="39">
        <f t="shared" si="26"/>
        <v>6923</v>
      </c>
      <c r="J36" s="2">
        <v>6000</v>
      </c>
      <c r="K36" s="2"/>
      <c r="L36" s="3">
        <f t="shared" si="4"/>
        <v>12923</v>
      </c>
      <c r="M36" s="3">
        <f t="shared" si="5"/>
        <v>0</v>
      </c>
      <c r="N36" s="3">
        <f t="shared" si="6"/>
        <v>12923</v>
      </c>
      <c r="O36" s="3">
        <v>3470</v>
      </c>
      <c r="P36" s="3"/>
      <c r="Q36" s="3">
        <f t="shared" si="42"/>
        <v>16393</v>
      </c>
      <c r="R36" s="3">
        <f t="shared" si="43"/>
        <v>0</v>
      </c>
      <c r="S36" s="3">
        <f t="shared" si="44"/>
        <v>16393</v>
      </c>
      <c r="T36" s="45" t="s">
        <v>85</v>
      </c>
      <c r="AC36" s="3">
        <v>16393</v>
      </c>
      <c r="AD36" s="3"/>
      <c r="AE36" s="3">
        <f t="shared" si="45"/>
        <v>16393</v>
      </c>
      <c r="AF36" s="50">
        <f t="shared" si="11"/>
        <v>100</v>
      </c>
    </row>
    <row r="37" spans="1:32" x14ac:dyDescent="0.2">
      <c r="A37" s="2" t="s">
        <v>29</v>
      </c>
      <c r="B37" s="8">
        <v>280048</v>
      </c>
      <c r="C37" s="8"/>
      <c r="D37" s="3">
        <f t="shared" si="46"/>
        <v>280048</v>
      </c>
      <c r="E37" s="2"/>
      <c r="F37" s="2"/>
      <c r="G37" s="39">
        <f t="shared" si="24"/>
        <v>280048</v>
      </c>
      <c r="H37" s="39">
        <f t="shared" si="25"/>
        <v>0</v>
      </c>
      <c r="I37" s="39">
        <f t="shared" si="26"/>
        <v>280048</v>
      </c>
      <c r="J37" s="2"/>
      <c r="K37" s="2"/>
      <c r="L37" s="3">
        <f t="shared" si="4"/>
        <v>280048</v>
      </c>
      <c r="M37" s="3">
        <f t="shared" si="5"/>
        <v>0</v>
      </c>
      <c r="N37" s="3">
        <f t="shared" si="6"/>
        <v>280048</v>
      </c>
      <c r="O37" s="3">
        <v>-19834</v>
      </c>
      <c r="P37" s="3"/>
      <c r="Q37" s="3">
        <f t="shared" si="42"/>
        <v>260214</v>
      </c>
      <c r="R37" s="3">
        <f t="shared" si="43"/>
        <v>0</v>
      </c>
      <c r="S37" s="3">
        <f t="shared" si="44"/>
        <v>260214</v>
      </c>
      <c r="T37" s="45" t="s">
        <v>86</v>
      </c>
      <c r="AC37" s="3">
        <v>260213</v>
      </c>
      <c r="AD37" s="3">
        <v>787</v>
      </c>
      <c r="AE37" s="3">
        <f t="shared" si="45"/>
        <v>261000</v>
      </c>
      <c r="AF37" s="50">
        <f t="shared" si="11"/>
        <v>100.30205907445411</v>
      </c>
    </row>
    <row r="38" spans="1:32" x14ac:dyDescent="0.2">
      <c r="A38" s="30" t="s">
        <v>106</v>
      </c>
      <c r="B38" s="31"/>
      <c r="C38" s="31"/>
      <c r="D38" s="32">
        <f t="shared" si="46"/>
        <v>0</v>
      </c>
      <c r="E38" s="2"/>
      <c r="F38" s="2"/>
      <c r="G38" s="39">
        <f t="shared" si="24"/>
        <v>0</v>
      </c>
      <c r="H38" s="39">
        <f t="shared" si="25"/>
        <v>0</v>
      </c>
      <c r="I38" s="39">
        <f t="shared" si="26"/>
        <v>0</v>
      </c>
      <c r="J38" s="2"/>
      <c r="K38" s="2"/>
      <c r="L38" s="3">
        <f t="shared" si="4"/>
        <v>0</v>
      </c>
      <c r="M38" s="44">
        <f t="shared" si="5"/>
        <v>0</v>
      </c>
      <c r="N38" s="44">
        <f t="shared" si="6"/>
        <v>0</v>
      </c>
      <c r="O38" s="44">
        <v>0</v>
      </c>
      <c r="P38" s="44"/>
      <c r="Q38" s="44">
        <f t="shared" si="42"/>
        <v>0</v>
      </c>
      <c r="R38" s="44">
        <f t="shared" si="43"/>
        <v>0</v>
      </c>
      <c r="S38" s="44">
        <f t="shared" si="44"/>
        <v>0</v>
      </c>
      <c r="T38" s="45"/>
      <c r="AC38" s="44"/>
      <c r="AD38" s="44"/>
      <c r="AE38" s="44">
        <f t="shared" si="45"/>
        <v>0</v>
      </c>
      <c r="AF38" s="50"/>
    </row>
    <row r="39" spans="1:32" x14ac:dyDescent="0.2">
      <c r="A39" s="2" t="s">
        <v>30</v>
      </c>
      <c r="B39" s="8">
        <v>70214</v>
      </c>
      <c r="C39" s="8">
        <v>126728</v>
      </c>
      <c r="D39" s="3">
        <f t="shared" si="46"/>
        <v>196942</v>
      </c>
      <c r="E39" s="2"/>
      <c r="F39" s="2"/>
      <c r="G39" s="39">
        <f t="shared" si="24"/>
        <v>70214</v>
      </c>
      <c r="H39" s="39">
        <f t="shared" si="25"/>
        <v>126728</v>
      </c>
      <c r="I39" s="39">
        <f t="shared" si="26"/>
        <v>196942</v>
      </c>
      <c r="J39" s="2"/>
      <c r="K39" s="2"/>
      <c r="L39" s="3">
        <f t="shared" si="4"/>
        <v>70214</v>
      </c>
      <c r="M39" s="3">
        <f t="shared" si="5"/>
        <v>126728</v>
      </c>
      <c r="N39" s="3">
        <f t="shared" si="6"/>
        <v>196942</v>
      </c>
      <c r="O39" s="7">
        <f>-13632+126728</f>
        <v>113096</v>
      </c>
      <c r="P39" s="3">
        <v>-126728</v>
      </c>
      <c r="Q39" s="3">
        <f t="shared" si="42"/>
        <v>183310</v>
      </c>
      <c r="R39" s="3">
        <f t="shared" si="43"/>
        <v>0</v>
      </c>
      <c r="S39" s="3">
        <f t="shared" si="44"/>
        <v>183310</v>
      </c>
      <c r="T39" s="45" t="s">
        <v>87</v>
      </c>
      <c r="AC39" s="3">
        <v>183309</v>
      </c>
      <c r="AD39" s="3"/>
      <c r="AE39" s="3">
        <f t="shared" si="45"/>
        <v>183309</v>
      </c>
      <c r="AF39" s="50">
        <f t="shared" si="11"/>
        <v>99.999454476024212</v>
      </c>
    </row>
    <row r="40" spans="1:32" x14ac:dyDescent="0.2">
      <c r="A40" s="24" t="s">
        <v>31</v>
      </c>
      <c r="B40" s="8">
        <v>2636197</v>
      </c>
      <c r="C40" s="8">
        <v>37</v>
      </c>
      <c r="D40" s="3">
        <f t="shared" si="46"/>
        <v>2636234</v>
      </c>
      <c r="E40" s="2"/>
      <c r="F40" s="2"/>
      <c r="G40" s="39">
        <f t="shared" si="24"/>
        <v>2636197</v>
      </c>
      <c r="H40" s="39">
        <f t="shared" si="25"/>
        <v>37</v>
      </c>
      <c r="I40" s="39">
        <f t="shared" si="26"/>
        <v>2636234</v>
      </c>
      <c r="J40" s="2"/>
      <c r="K40" s="2"/>
      <c r="L40" s="3">
        <f t="shared" si="4"/>
        <v>2636197</v>
      </c>
      <c r="M40" s="3">
        <f t="shared" si="5"/>
        <v>37</v>
      </c>
      <c r="N40" s="3">
        <f t="shared" si="6"/>
        <v>2636234</v>
      </c>
      <c r="O40" s="7">
        <f>37-2357923</f>
        <v>-2357886</v>
      </c>
      <c r="P40" s="3">
        <v>-37</v>
      </c>
      <c r="Q40" s="3">
        <f t="shared" si="42"/>
        <v>278311</v>
      </c>
      <c r="R40" s="3">
        <f t="shared" si="43"/>
        <v>0</v>
      </c>
      <c r="S40" s="3">
        <f t="shared" si="44"/>
        <v>278311</v>
      </c>
      <c r="T40" s="45" t="s">
        <v>88</v>
      </c>
      <c r="AC40" s="3">
        <v>242401</v>
      </c>
      <c r="AD40" s="3">
        <v>39</v>
      </c>
      <c r="AE40" s="3">
        <f t="shared" si="45"/>
        <v>242440</v>
      </c>
      <c r="AF40" s="50">
        <f t="shared" si="11"/>
        <v>87.111181376230178</v>
      </c>
    </row>
    <row r="41" spans="1:32" x14ac:dyDescent="0.2">
      <c r="A41" s="33" t="s">
        <v>105</v>
      </c>
      <c r="B41" s="31">
        <v>2529978</v>
      </c>
      <c r="C41" s="31"/>
      <c r="D41" s="28">
        <f>SUM(B41:C41)</f>
        <v>2529978</v>
      </c>
      <c r="E41" s="2"/>
      <c r="F41" s="2"/>
      <c r="G41" s="39">
        <f t="shared" si="24"/>
        <v>2529978</v>
      </c>
      <c r="H41" s="39">
        <f t="shared" si="25"/>
        <v>0</v>
      </c>
      <c r="I41" s="39">
        <f t="shared" si="26"/>
        <v>2529978</v>
      </c>
      <c r="J41" s="2"/>
      <c r="K41" s="2"/>
      <c r="L41" s="44">
        <f t="shared" si="4"/>
        <v>2529978</v>
      </c>
      <c r="M41" s="44">
        <f t="shared" si="5"/>
        <v>0</v>
      </c>
      <c r="N41" s="44">
        <f t="shared" si="6"/>
        <v>2529978</v>
      </c>
      <c r="O41" s="49">
        <v>-2419366</v>
      </c>
      <c r="P41" s="42"/>
      <c r="Q41" s="44">
        <f t="shared" si="42"/>
        <v>110612</v>
      </c>
      <c r="R41" s="44">
        <f t="shared" si="43"/>
        <v>0</v>
      </c>
      <c r="S41" s="44">
        <f t="shared" si="44"/>
        <v>110612</v>
      </c>
      <c r="T41" s="45"/>
      <c r="AC41" s="44">
        <v>110612</v>
      </c>
      <c r="AD41" s="44"/>
      <c r="AE41" s="44">
        <f t="shared" si="45"/>
        <v>110612</v>
      </c>
      <c r="AF41" s="50">
        <f t="shared" si="11"/>
        <v>100</v>
      </c>
    </row>
    <row r="42" spans="1:32" x14ac:dyDescent="0.2">
      <c r="A42" s="24" t="s">
        <v>32</v>
      </c>
      <c r="B42" s="8">
        <v>633770</v>
      </c>
      <c r="C42" s="8"/>
      <c r="D42" s="3">
        <f t="shared" si="46"/>
        <v>633770</v>
      </c>
      <c r="E42" s="2"/>
      <c r="F42" s="2"/>
      <c r="G42" s="39">
        <f t="shared" si="24"/>
        <v>633770</v>
      </c>
      <c r="H42" s="39">
        <f t="shared" si="25"/>
        <v>0</v>
      </c>
      <c r="I42" s="39">
        <f t="shared" si="26"/>
        <v>633770</v>
      </c>
      <c r="J42" s="2">
        <v>2845</v>
      </c>
      <c r="K42" s="2"/>
      <c r="L42" s="3">
        <f t="shared" si="4"/>
        <v>636615</v>
      </c>
      <c r="M42" s="3">
        <f t="shared" si="5"/>
        <v>0</v>
      </c>
      <c r="N42" s="3">
        <f t="shared" si="6"/>
        <v>636615</v>
      </c>
      <c r="O42" s="7">
        <f>-428688-2845</f>
        <v>-431533</v>
      </c>
      <c r="P42" s="2"/>
      <c r="Q42" s="3">
        <f t="shared" si="42"/>
        <v>205082</v>
      </c>
      <c r="R42" s="3">
        <f t="shared" si="43"/>
        <v>0</v>
      </c>
      <c r="S42" s="3">
        <f t="shared" si="44"/>
        <v>205082</v>
      </c>
      <c r="T42" s="45" t="s">
        <v>89</v>
      </c>
      <c r="AC42" s="3">
        <v>81497</v>
      </c>
      <c r="AD42" s="3"/>
      <c r="AE42" s="3">
        <f t="shared" si="45"/>
        <v>81497</v>
      </c>
      <c r="AF42" s="50">
        <f t="shared" si="11"/>
        <v>39.73873865088111</v>
      </c>
    </row>
    <row r="43" spans="1:32" x14ac:dyDescent="0.2">
      <c r="A43" s="33" t="s">
        <v>107</v>
      </c>
      <c r="B43" s="31">
        <v>433847</v>
      </c>
      <c r="C43" s="31"/>
      <c r="D43" s="28">
        <f>SUM(B43:C43)</f>
        <v>433847</v>
      </c>
      <c r="E43" s="2"/>
      <c r="F43" s="2"/>
      <c r="G43" s="39">
        <f t="shared" si="24"/>
        <v>433847</v>
      </c>
      <c r="H43" s="39">
        <f t="shared" si="25"/>
        <v>0</v>
      </c>
      <c r="I43" s="39">
        <f t="shared" si="26"/>
        <v>433847</v>
      </c>
      <c r="J43" s="2"/>
      <c r="K43" s="2"/>
      <c r="L43" s="44">
        <f t="shared" si="4"/>
        <v>433847</v>
      </c>
      <c r="M43" s="44">
        <f t="shared" si="5"/>
        <v>0</v>
      </c>
      <c r="N43" s="44">
        <f t="shared" si="6"/>
        <v>433847</v>
      </c>
      <c r="O43" s="44">
        <f>-171987+2845</f>
        <v>-169142</v>
      </c>
      <c r="P43" s="42"/>
      <c r="Q43" s="44">
        <f t="shared" si="42"/>
        <v>264705</v>
      </c>
      <c r="R43" s="44">
        <f t="shared" si="43"/>
        <v>0</v>
      </c>
      <c r="S43" s="44">
        <f t="shared" si="44"/>
        <v>264705</v>
      </c>
      <c r="T43" s="45"/>
      <c r="V43">
        <v>2845</v>
      </c>
      <c r="W43">
        <v>84035</v>
      </c>
      <c r="X43">
        <v>376</v>
      </c>
      <c r="Y43" t="s">
        <v>104</v>
      </c>
      <c r="Z43">
        <v>87256</v>
      </c>
      <c r="AC43" s="44">
        <v>264705</v>
      </c>
      <c r="AD43" s="44"/>
      <c r="AE43" s="44">
        <f t="shared" si="45"/>
        <v>264705</v>
      </c>
      <c r="AF43" s="50">
        <f t="shared" si="11"/>
        <v>100</v>
      </c>
    </row>
    <row r="44" spans="1:32" x14ac:dyDescent="0.2">
      <c r="A44" s="24" t="s">
        <v>0</v>
      </c>
      <c r="B44" s="8"/>
      <c r="C44" s="8"/>
      <c r="D44" s="3">
        <f t="shared" si="46"/>
        <v>0</v>
      </c>
      <c r="E44" s="2"/>
      <c r="F44" s="2"/>
      <c r="G44" s="39">
        <f t="shared" si="24"/>
        <v>0</v>
      </c>
      <c r="H44" s="39">
        <f t="shared" si="25"/>
        <v>0</v>
      </c>
      <c r="I44" s="39">
        <f t="shared" si="26"/>
        <v>0</v>
      </c>
      <c r="J44" s="2"/>
      <c r="K44" s="2"/>
      <c r="L44" s="3">
        <f t="shared" si="4"/>
        <v>0</v>
      </c>
      <c r="M44" s="3">
        <f t="shared" si="5"/>
        <v>0</v>
      </c>
      <c r="N44" s="3">
        <f t="shared" si="6"/>
        <v>0</v>
      </c>
      <c r="O44" s="7">
        <v>67804</v>
      </c>
      <c r="P44" s="2"/>
      <c r="Q44" s="3">
        <f t="shared" si="42"/>
        <v>67804</v>
      </c>
      <c r="R44" s="3">
        <f t="shared" si="43"/>
        <v>0</v>
      </c>
      <c r="S44" s="3">
        <f t="shared" si="44"/>
        <v>67804</v>
      </c>
      <c r="T44" s="45" t="s">
        <v>90</v>
      </c>
      <c r="AC44" s="3">
        <v>67804</v>
      </c>
      <c r="AD44" s="3"/>
      <c r="AE44" s="3">
        <f t="shared" si="45"/>
        <v>67804</v>
      </c>
      <c r="AF44" s="50">
        <f t="shared" si="11"/>
        <v>100</v>
      </c>
    </row>
    <row r="45" spans="1:32" x14ac:dyDescent="0.2">
      <c r="A45" s="24" t="s">
        <v>91</v>
      </c>
      <c r="B45" s="7"/>
      <c r="C45" s="7"/>
      <c r="D45" s="3">
        <f t="shared" si="46"/>
        <v>0</v>
      </c>
      <c r="E45" s="2"/>
      <c r="F45" s="2"/>
      <c r="G45" s="39">
        <f t="shared" si="24"/>
        <v>0</v>
      </c>
      <c r="H45" s="39">
        <f t="shared" si="25"/>
        <v>0</v>
      </c>
      <c r="I45" s="39">
        <f t="shared" si="26"/>
        <v>0</v>
      </c>
      <c r="J45" s="2"/>
      <c r="K45" s="2"/>
      <c r="L45" s="3">
        <f t="shared" si="4"/>
        <v>0</v>
      </c>
      <c r="M45" s="3">
        <f t="shared" si="5"/>
        <v>0</v>
      </c>
      <c r="N45" s="3">
        <f t="shared" si="6"/>
        <v>0</v>
      </c>
      <c r="O45" s="7">
        <v>577</v>
      </c>
      <c r="P45" s="2"/>
      <c r="Q45" s="3">
        <f t="shared" si="42"/>
        <v>577</v>
      </c>
      <c r="R45" s="3">
        <f t="shared" si="43"/>
        <v>0</v>
      </c>
      <c r="S45" s="3">
        <f t="shared" si="44"/>
        <v>577</v>
      </c>
      <c r="T45" s="45" t="s">
        <v>92</v>
      </c>
      <c r="AC45" s="3">
        <v>576</v>
      </c>
      <c r="AD45" s="3"/>
      <c r="AE45" s="3">
        <f t="shared" si="45"/>
        <v>576</v>
      </c>
      <c r="AF45" s="50">
        <f t="shared" si="11"/>
        <v>99.826689774696703</v>
      </c>
    </row>
    <row r="46" spans="1:32" x14ac:dyDescent="0.2">
      <c r="A46" s="24" t="s">
        <v>95</v>
      </c>
      <c r="B46" s="7"/>
      <c r="C46" s="7"/>
      <c r="D46" s="3">
        <f t="shared" si="46"/>
        <v>0</v>
      </c>
      <c r="E46" s="2"/>
      <c r="F46" s="2"/>
      <c r="G46" s="39">
        <f t="shared" si="24"/>
        <v>0</v>
      </c>
      <c r="H46" s="39">
        <f t="shared" si="25"/>
        <v>0</v>
      </c>
      <c r="I46" s="39">
        <f t="shared" si="26"/>
        <v>0</v>
      </c>
      <c r="J46" s="2"/>
      <c r="K46" s="2"/>
      <c r="L46" s="3">
        <f t="shared" si="4"/>
        <v>0</v>
      </c>
      <c r="M46" s="3">
        <f t="shared" si="5"/>
        <v>0</v>
      </c>
      <c r="N46" s="3">
        <f t="shared" si="6"/>
        <v>0</v>
      </c>
      <c r="O46" s="7">
        <v>1346</v>
      </c>
      <c r="P46" s="2"/>
      <c r="Q46" s="3">
        <f t="shared" si="42"/>
        <v>1346</v>
      </c>
      <c r="R46" s="3">
        <f t="shared" si="43"/>
        <v>0</v>
      </c>
      <c r="S46" s="3">
        <f t="shared" si="44"/>
        <v>1346</v>
      </c>
      <c r="T46" s="45" t="s">
        <v>93</v>
      </c>
      <c r="AC46" s="3">
        <v>1345</v>
      </c>
      <c r="AD46" s="3"/>
      <c r="AE46" s="3">
        <f t="shared" si="45"/>
        <v>1345</v>
      </c>
      <c r="AF46" s="50">
        <f t="shared" si="11"/>
        <v>99.925705794947987</v>
      </c>
    </row>
    <row r="47" spans="1:32" x14ac:dyDescent="0.2">
      <c r="A47" s="24" t="s">
        <v>34</v>
      </c>
      <c r="B47" s="7"/>
      <c r="C47" s="7"/>
      <c r="D47" s="3"/>
      <c r="E47" s="2"/>
      <c r="F47" s="2"/>
      <c r="G47" s="39"/>
      <c r="H47" s="39"/>
      <c r="I47" s="39"/>
      <c r="J47" s="2"/>
      <c r="K47" s="2"/>
      <c r="L47" s="3">
        <f t="shared" ref="L47" si="47">+G47+J47</f>
        <v>0</v>
      </c>
      <c r="M47" s="3">
        <f t="shared" ref="M47" si="48">+H47+K47</f>
        <v>0</v>
      </c>
      <c r="N47" s="3">
        <f t="shared" ref="N47" si="49">+L47+M47</f>
        <v>0</v>
      </c>
      <c r="O47" s="7">
        <v>19403</v>
      </c>
      <c r="P47" s="2"/>
      <c r="Q47" s="3">
        <f t="shared" si="42"/>
        <v>19403</v>
      </c>
      <c r="R47" s="3">
        <f t="shared" si="43"/>
        <v>0</v>
      </c>
      <c r="S47" s="3">
        <f t="shared" si="44"/>
        <v>19403</v>
      </c>
      <c r="T47" s="45" t="s">
        <v>94</v>
      </c>
      <c r="AC47" s="3">
        <v>19403</v>
      </c>
      <c r="AD47" s="3"/>
      <c r="AE47" s="3">
        <f t="shared" si="45"/>
        <v>19403</v>
      </c>
      <c r="AF47" s="50">
        <f t="shared" si="11"/>
        <v>100</v>
      </c>
    </row>
    <row r="48" spans="1:32" x14ac:dyDescent="0.2">
      <c r="A48" s="25" t="s">
        <v>35</v>
      </c>
      <c r="B48" s="22">
        <f t="shared" ref="B48:M48" si="50">SUM(B34,B35,B36,B37,B39,B40,B42,B44,B45,B46,B47)</f>
        <v>3701826</v>
      </c>
      <c r="C48" s="22">
        <f t="shared" si="50"/>
        <v>127495</v>
      </c>
      <c r="D48" s="22">
        <f t="shared" si="50"/>
        <v>3829321</v>
      </c>
      <c r="E48" s="22">
        <f t="shared" si="50"/>
        <v>0</v>
      </c>
      <c r="F48" s="22">
        <f t="shared" si="50"/>
        <v>0</v>
      </c>
      <c r="G48" s="22">
        <f t="shared" si="50"/>
        <v>3701826</v>
      </c>
      <c r="H48" s="22">
        <f t="shared" si="50"/>
        <v>127495</v>
      </c>
      <c r="I48" s="22">
        <f t="shared" si="50"/>
        <v>3829321</v>
      </c>
      <c r="J48" s="22">
        <f t="shared" si="50"/>
        <v>8845</v>
      </c>
      <c r="K48" s="22">
        <f t="shared" si="50"/>
        <v>0</v>
      </c>
      <c r="L48" s="22">
        <f t="shared" si="50"/>
        <v>3710671</v>
      </c>
      <c r="M48" s="22">
        <f t="shared" si="50"/>
        <v>127495</v>
      </c>
      <c r="N48" s="22">
        <f>SUM(N34,N35,N36,N37,N39,N40,N42,N44,N45,N46,N47)</f>
        <v>3838166</v>
      </c>
      <c r="O48" s="22">
        <f t="shared" ref="O48:R48" si="51">SUM(O34,O35,O36,O37,O39,O40,O42,O44,O45,O46,O47)</f>
        <v>-2490925</v>
      </c>
      <c r="P48" s="22">
        <f t="shared" si="51"/>
        <v>-127495</v>
      </c>
      <c r="Q48" s="22">
        <f t="shared" si="51"/>
        <v>1219746</v>
      </c>
      <c r="R48" s="22">
        <f t="shared" si="51"/>
        <v>0</v>
      </c>
      <c r="S48" s="22">
        <f>SUM(S34,S35,S36,S37,S39,S40,S42,S44,S45,S46,S47)</f>
        <v>1219746</v>
      </c>
      <c r="T48" s="45"/>
      <c r="AC48" s="22">
        <f t="shared" ref="AC48:AD48" si="52">SUM(AC34,AC35,AC36,AC37,AC39,AC40,AC42,AC44,AC45,AC46,AC47)</f>
        <v>1059460</v>
      </c>
      <c r="AD48" s="22">
        <f t="shared" si="52"/>
        <v>826</v>
      </c>
      <c r="AE48" s="22">
        <f>SUM(AE34,AE35,AE36,AE37,AE39,AE40,AE42,AE44,AE45,AE46,AE47)</f>
        <v>1060286</v>
      </c>
      <c r="AF48" s="51">
        <f t="shared" si="11"/>
        <v>86.926786396512057</v>
      </c>
    </row>
    <row r="49" spans="1:32" x14ac:dyDescent="0.2">
      <c r="A49" s="19" t="s">
        <v>36</v>
      </c>
      <c r="B49" s="7"/>
      <c r="C49" s="7"/>
      <c r="D49" s="3">
        <f>SUM(B49:C49)</f>
        <v>0</v>
      </c>
      <c r="E49" s="2"/>
      <c r="F49" s="2"/>
      <c r="G49" s="39">
        <f t="shared" si="24"/>
        <v>0</v>
      </c>
      <c r="H49" s="39">
        <f t="shared" si="25"/>
        <v>0</v>
      </c>
      <c r="I49" s="39">
        <f t="shared" si="26"/>
        <v>0</v>
      </c>
      <c r="J49" s="2"/>
      <c r="K49" s="2"/>
      <c r="L49" s="3">
        <f t="shared" si="4"/>
        <v>0</v>
      </c>
      <c r="M49" s="3">
        <f t="shared" si="5"/>
        <v>0</v>
      </c>
      <c r="N49" s="3">
        <f t="shared" si="6"/>
        <v>0</v>
      </c>
      <c r="O49" s="2">
        <v>13</v>
      </c>
      <c r="P49" s="2"/>
      <c r="Q49" s="3">
        <f t="shared" ref="Q49:Q51" si="53">+L49+O49</f>
        <v>13</v>
      </c>
      <c r="R49" s="3">
        <f t="shared" ref="R49:R51" si="54">+M49+P49</f>
        <v>0</v>
      </c>
      <c r="S49" s="3">
        <f t="shared" ref="S49:S51" si="55">+Q49+R49</f>
        <v>13</v>
      </c>
      <c r="T49" s="45"/>
      <c r="AC49" s="3">
        <v>13</v>
      </c>
      <c r="AD49" s="3"/>
      <c r="AE49" s="3">
        <f t="shared" ref="AE49:AE51" si="56">+AC49+AD49</f>
        <v>13</v>
      </c>
      <c r="AF49" s="50">
        <f t="shared" si="11"/>
        <v>100</v>
      </c>
    </row>
    <row r="50" spans="1:32" s="1" customFormat="1" x14ac:dyDescent="0.2">
      <c r="A50" s="15" t="s">
        <v>37</v>
      </c>
      <c r="B50" s="29">
        <v>10191088</v>
      </c>
      <c r="C50" s="29"/>
      <c r="D50" s="29">
        <f>SUM(B50:C50)</f>
        <v>10191088</v>
      </c>
      <c r="E50" s="40"/>
      <c r="F50" s="40"/>
      <c r="G50" s="39">
        <f t="shared" si="24"/>
        <v>10191088</v>
      </c>
      <c r="H50" s="39">
        <f t="shared" si="25"/>
        <v>0</v>
      </c>
      <c r="I50" s="39">
        <f t="shared" si="26"/>
        <v>10191088</v>
      </c>
      <c r="J50" s="40"/>
      <c r="K50" s="40"/>
      <c r="L50" s="3">
        <f t="shared" si="4"/>
        <v>10191088</v>
      </c>
      <c r="M50" s="3">
        <f t="shared" si="5"/>
        <v>0</v>
      </c>
      <c r="N50" s="3">
        <f t="shared" si="6"/>
        <v>10191088</v>
      </c>
      <c r="O50" s="48">
        <v>-9726013</v>
      </c>
      <c r="P50" s="40"/>
      <c r="Q50" s="3">
        <f t="shared" si="53"/>
        <v>465075</v>
      </c>
      <c r="R50" s="3">
        <f t="shared" si="54"/>
        <v>0</v>
      </c>
      <c r="S50" s="3">
        <f t="shared" si="55"/>
        <v>465075</v>
      </c>
      <c r="T50" s="45" t="s">
        <v>96</v>
      </c>
      <c r="AC50" s="3">
        <v>465013</v>
      </c>
      <c r="AD50" s="3"/>
      <c r="AE50" s="3">
        <f t="shared" si="56"/>
        <v>465013</v>
      </c>
      <c r="AF50" s="50">
        <f t="shared" si="11"/>
        <v>99.986668816857488</v>
      </c>
    </row>
    <row r="51" spans="1:32" x14ac:dyDescent="0.2">
      <c r="A51" s="13" t="s">
        <v>38</v>
      </c>
      <c r="B51" s="7"/>
      <c r="C51" s="7"/>
      <c r="D51" s="29">
        <f>SUM(B51:C51)</f>
        <v>0</v>
      </c>
      <c r="E51" s="2"/>
      <c r="F51" s="2"/>
      <c r="G51" s="39">
        <f t="shared" si="24"/>
        <v>0</v>
      </c>
      <c r="H51" s="39">
        <f t="shared" si="25"/>
        <v>0</v>
      </c>
      <c r="I51" s="39">
        <f t="shared" si="26"/>
        <v>0</v>
      </c>
      <c r="J51" s="2"/>
      <c r="K51" s="2"/>
      <c r="L51" s="3">
        <f t="shared" si="4"/>
        <v>0</v>
      </c>
      <c r="M51" s="3">
        <f t="shared" si="5"/>
        <v>0</v>
      </c>
      <c r="N51" s="3">
        <f t="shared" si="6"/>
        <v>0</v>
      </c>
      <c r="O51" s="48">
        <v>1575</v>
      </c>
      <c r="P51" s="2"/>
      <c r="Q51" s="3">
        <f t="shared" si="53"/>
        <v>1575</v>
      </c>
      <c r="R51" s="3">
        <f t="shared" si="54"/>
        <v>0</v>
      </c>
      <c r="S51" s="3">
        <f t="shared" si="55"/>
        <v>1575</v>
      </c>
      <c r="T51" s="45"/>
      <c r="AC51" s="3">
        <v>1575</v>
      </c>
      <c r="AD51" s="3"/>
      <c r="AE51" s="3">
        <f t="shared" si="56"/>
        <v>1575</v>
      </c>
      <c r="AF51" s="50">
        <f t="shared" si="11"/>
        <v>100</v>
      </c>
    </row>
    <row r="52" spans="1:32" x14ac:dyDescent="0.2">
      <c r="A52" s="17" t="s">
        <v>39</v>
      </c>
      <c r="B52" s="9">
        <f>SUM(B49:B51)</f>
        <v>10191088</v>
      </c>
      <c r="C52" s="9">
        <f>SUM(C49:C51)</f>
        <v>0</v>
      </c>
      <c r="D52" s="9">
        <f>SUM(D49:D51)</f>
        <v>10191088</v>
      </c>
      <c r="E52" s="9">
        <f t="shared" ref="E52:N52" si="57">SUM(E49:E51)</f>
        <v>0</v>
      </c>
      <c r="F52" s="9">
        <f t="shared" si="57"/>
        <v>0</v>
      </c>
      <c r="G52" s="9">
        <f t="shared" si="57"/>
        <v>10191088</v>
      </c>
      <c r="H52" s="9">
        <f t="shared" si="57"/>
        <v>0</v>
      </c>
      <c r="I52" s="9">
        <f t="shared" si="57"/>
        <v>10191088</v>
      </c>
      <c r="J52" s="9">
        <f t="shared" si="57"/>
        <v>0</v>
      </c>
      <c r="K52" s="9">
        <f t="shared" si="57"/>
        <v>0</v>
      </c>
      <c r="L52" s="9">
        <f t="shared" si="57"/>
        <v>10191088</v>
      </c>
      <c r="M52" s="9">
        <f t="shared" si="57"/>
        <v>0</v>
      </c>
      <c r="N52" s="9">
        <f t="shared" si="57"/>
        <v>10191088</v>
      </c>
      <c r="O52" s="9">
        <f t="shared" ref="O52:S52" si="58">SUM(O49:O51)</f>
        <v>-9724425</v>
      </c>
      <c r="P52" s="9">
        <f t="shared" si="58"/>
        <v>0</v>
      </c>
      <c r="Q52" s="9">
        <f t="shared" si="58"/>
        <v>466663</v>
      </c>
      <c r="R52" s="9">
        <f t="shared" si="58"/>
        <v>0</v>
      </c>
      <c r="S52" s="9">
        <f t="shared" si="58"/>
        <v>466663</v>
      </c>
      <c r="T52" s="45"/>
      <c r="AC52" s="9">
        <f t="shared" ref="AC52:AE52" si="59">SUM(AC49:AC51)</f>
        <v>466601</v>
      </c>
      <c r="AD52" s="9">
        <f t="shared" si="59"/>
        <v>0</v>
      </c>
      <c r="AE52" s="9">
        <f t="shared" si="59"/>
        <v>466601</v>
      </c>
      <c r="AF52" s="51">
        <f t="shared" si="11"/>
        <v>99.986714181325709</v>
      </c>
    </row>
    <row r="53" spans="1:32" x14ac:dyDescent="0.2">
      <c r="A53" s="13" t="s">
        <v>40</v>
      </c>
      <c r="B53" s="7">
        <v>50000</v>
      </c>
      <c r="C53" s="7"/>
      <c r="D53" s="3">
        <f>SUM(B53:C53)</f>
        <v>50000</v>
      </c>
      <c r="E53" s="2"/>
      <c r="F53" s="2"/>
      <c r="G53" s="39">
        <f t="shared" si="24"/>
        <v>50000</v>
      </c>
      <c r="H53" s="39">
        <f t="shared" si="25"/>
        <v>0</v>
      </c>
      <c r="I53" s="39">
        <f t="shared" si="26"/>
        <v>50000</v>
      </c>
      <c r="J53" s="2"/>
      <c r="K53" s="2"/>
      <c r="L53" s="3">
        <f t="shared" si="4"/>
        <v>50000</v>
      </c>
      <c r="M53" s="3">
        <f t="shared" si="5"/>
        <v>0</v>
      </c>
      <c r="N53" s="3">
        <f t="shared" si="6"/>
        <v>50000</v>
      </c>
      <c r="O53" s="48">
        <v>19117</v>
      </c>
      <c r="P53" s="2"/>
      <c r="Q53" s="3">
        <f t="shared" ref="Q53:Q54" si="60">+L53+O53</f>
        <v>69117</v>
      </c>
      <c r="R53" s="3">
        <f t="shared" ref="R53:R54" si="61">+M53+P53</f>
        <v>0</v>
      </c>
      <c r="S53" s="3">
        <f t="shared" ref="S53:S54" si="62">+Q53+R53</f>
        <v>69117</v>
      </c>
      <c r="T53" s="45" t="s">
        <v>97</v>
      </c>
      <c r="AC53" s="3"/>
      <c r="AD53" s="3"/>
      <c r="AE53" s="3">
        <f t="shared" ref="AE53:AE54" si="63">+AC53+AD53</f>
        <v>0</v>
      </c>
      <c r="AF53" s="50">
        <f t="shared" si="11"/>
        <v>0</v>
      </c>
    </row>
    <row r="54" spans="1:32" x14ac:dyDescent="0.2">
      <c r="A54" s="13" t="s">
        <v>41</v>
      </c>
      <c r="B54" s="7"/>
      <c r="C54" s="7"/>
      <c r="D54" s="3">
        <f>SUM(B54:C54)</f>
        <v>0</v>
      </c>
      <c r="E54" s="2"/>
      <c r="F54" s="2"/>
      <c r="G54" s="39">
        <f t="shared" si="24"/>
        <v>0</v>
      </c>
      <c r="H54" s="39">
        <f t="shared" si="25"/>
        <v>0</v>
      </c>
      <c r="I54" s="39">
        <f t="shared" si="26"/>
        <v>0</v>
      </c>
      <c r="J54" s="2"/>
      <c r="K54" s="2"/>
      <c r="L54" s="3">
        <f t="shared" si="4"/>
        <v>0</v>
      </c>
      <c r="M54" s="3">
        <f t="shared" si="5"/>
        <v>0</v>
      </c>
      <c r="N54" s="3">
        <f t="shared" si="6"/>
        <v>0</v>
      </c>
      <c r="O54" s="48">
        <v>1241</v>
      </c>
      <c r="P54" s="2"/>
      <c r="Q54" s="3">
        <f t="shared" si="60"/>
        <v>1241</v>
      </c>
      <c r="R54" s="3">
        <f t="shared" si="61"/>
        <v>0</v>
      </c>
      <c r="S54" s="3">
        <f t="shared" si="62"/>
        <v>1241</v>
      </c>
      <c r="T54" s="45" t="s">
        <v>98</v>
      </c>
      <c r="AC54" s="3">
        <v>1000</v>
      </c>
      <c r="AD54" s="3">
        <v>241</v>
      </c>
      <c r="AE54" s="3">
        <f t="shared" si="63"/>
        <v>1241</v>
      </c>
      <c r="AF54" s="50">
        <f t="shared" si="11"/>
        <v>100</v>
      </c>
    </row>
    <row r="55" spans="1:32" x14ac:dyDescent="0.2">
      <c r="A55" s="16" t="s">
        <v>42</v>
      </c>
      <c r="B55" s="22">
        <f>SUM(B53:B54)</f>
        <v>50000</v>
      </c>
      <c r="C55" s="22">
        <f>SUM(C53:C54)</f>
        <v>0</v>
      </c>
      <c r="D55" s="22">
        <f>SUM(D53:D54)</f>
        <v>50000</v>
      </c>
      <c r="E55" s="22">
        <f t="shared" ref="E55:N55" si="64">SUM(E53:E54)</f>
        <v>0</v>
      </c>
      <c r="F55" s="22">
        <f t="shared" si="64"/>
        <v>0</v>
      </c>
      <c r="G55" s="22">
        <f t="shared" si="64"/>
        <v>50000</v>
      </c>
      <c r="H55" s="22">
        <f t="shared" si="64"/>
        <v>0</v>
      </c>
      <c r="I55" s="22">
        <f t="shared" si="64"/>
        <v>50000</v>
      </c>
      <c r="J55" s="22">
        <f t="shared" si="64"/>
        <v>0</v>
      </c>
      <c r="K55" s="22">
        <f t="shared" si="64"/>
        <v>0</v>
      </c>
      <c r="L55" s="22">
        <f t="shared" si="64"/>
        <v>50000</v>
      </c>
      <c r="M55" s="22">
        <f t="shared" si="64"/>
        <v>0</v>
      </c>
      <c r="N55" s="22">
        <f t="shared" si="64"/>
        <v>50000</v>
      </c>
      <c r="O55" s="22">
        <f t="shared" ref="O55:S55" si="65">SUM(O53:O54)</f>
        <v>20358</v>
      </c>
      <c r="P55" s="22">
        <f t="shared" si="65"/>
        <v>0</v>
      </c>
      <c r="Q55" s="22">
        <f t="shared" si="65"/>
        <v>70358</v>
      </c>
      <c r="R55" s="22">
        <f t="shared" si="65"/>
        <v>0</v>
      </c>
      <c r="S55" s="22">
        <f t="shared" si="65"/>
        <v>70358</v>
      </c>
      <c r="T55" s="45"/>
      <c r="AC55" s="22">
        <f t="shared" ref="AC55:AE55" si="66">SUM(AC53:AC54)</f>
        <v>1000</v>
      </c>
      <c r="AD55" s="22">
        <f t="shared" si="66"/>
        <v>241</v>
      </c>
      <c r="AE55" s="22">
        <f t="shared" si="66"/>
        <v>1241</v>
      </c>
      <c r="AF55" s="51">
        <f t="shared" si="11"/>
        <v>1.763836379658319</v>
      </c>
    </row>
    <row r="56" spans="1:32" x14ac:dyDescent="0.2">
      <c r="A56" s="13" t="s">
        <v>57</v>
      </c>
      <c r="B56" s="7"/>
      <c r="C56" s="7"/>
      <c r="D56" s="3">
        <f>SUM(B56:C56)</f>
        <v>0</v>
      </c>
      <c r="E56" s="2"/>
      <c r="F56" s="2"/>
      <c r="G56" s="39">
        <f t="shared" si="24"/>
        <v>0</v>
      </c>
      <c r="H56" s="39">
        <f t="shared" si="25"/>
        <v>0</v>
      </c>
      <c r="I56" s="39">
        <f t="shared" si="26"/>
        <v>0</v>
      </c>
      <c r="J56" s="2"/>
      <c r="K56" s="2"/>
      <c r="L56" s="3">
        <f t="shared" si="4"/>
        <v>0</v>
      </c>
      <c r="M56" s="3">
        <f t="shared" si="5"/>
        <v>0</v>
      </c>
      <c r="N56" s="3">
        <f t="shared" si="6"/>
        <v>0</v>
      </c>
      <c r="O56" s="2">
        <v>807</v>
      </c>
      <c r="P56" s="2"/>
      <c r="Q56" s="3">
        <f t="shared" ref="Q56:Q57" si="67">+L56+O56</f>
        <v>807</v>
      </c>
      <c r="R56" s="3">
        <f t="shared" ref="R56:R57" si="68">+M56+P56</f>
        <v>0</v>
      </c>
      <c r="S56" s="3">
        <f t="shared" ref="S56:S57" si="69">+Q56+R56</f>
        <v>807</v>
      </c>
      <c r="T56" s="45"/>
      <c r="AC56" s="3"/>
      <c r="AD56" s="3"/>
      <c r="AE56" s="3">
        <f t="shared" ref="AE56:AE57" si="70">+AC56+AD56</f>
        <v>0</v>
      </c>
      <c r="AF56" s="50">
        <f t="shared" si="11"/>
        <v>0</v>
      </c>
    </row>
    <row r="57" spans="1:32" x14ac:dyDescent="0.2">
      <c r="A57" s="13" t="s">
        <v>44</v>
      </c>
      <c r="B57" s="7"/>
      <c r="C57" s="7"/>
      <c r="D57" s="3">
        <f>SUM(B57:C57)</f>
        <v>0</v>
      </c>
      <c r="E57" s="2"/>
      <c r="F57" s="2"/>
      <c r="G57" s="39">
        <f t="shared" si="24"/>
        <v>0</v>
      </c>
      <c r="H57" s="39">
        <f t="shared" si="25"/>
        <v>0</v>
      </c>
      <c r="I57" s="39">
        <f t="shared" si="26"/>
        <v>0</v>
      </c>
      <c r="J57" s="2"/>
      <c r="K57" s="2"/>
      <c r="L57" s="3">
        <f t="shared" si="4"/>
        <v>0</v>
      </c>
      <c r="M57" s="3">
        <f t="shared" si="5"/>
        <v>0</v>
      </c>
      <c r="N57" s="3">
        <f t="shared" si="6"/>
        <v>0</v>
      </c>
      <c r="O57" s="2">
        <v>2</v>
      </c>
      <c r="P57" s="2"/>
      <c r="Q57" s="3">
        <f t="shared" si="67"/>
        <v>2</v>
      </c>
      <c r="R57" s="3">
        <f t="shared" si="68"/>
        <v>0</v>
      </c>
      <c r="S57" s="3">
        <f t="shared" si="69"/>
        <v>2</v>
      </c>
      <c r="T57" s="45"/>
      <c r="AC57" s="3">
        <v>2</v>
      </c>
      <c r="AD57" s="3"/>
      <c r="AE57" s="3">
        <f t="shared" si="70"/>
        <v>2</v>
      </c>
      <c r="AF57" s="50">
        <f t="shared" si="11"/>
        <v>100</v>
      </c>
    </row>
    <row r="58" spans="1:32" x14ac:dyDescent="0.2">
      <c r="A58" s="16" t="s">
        <v>45</v>
      </c>
      <c r="B58" s="9">
        <f>SUM(B56:B57)</f>
        <v>0</v>
      </c>
      <c r="C58" s="9">
        <f t="shared" ref="C58:S58" si="71">SUM(C56:C57)</f>
        <v>0</v>
      </c>
      <c r="D58" s="9">
        <f t="shared" si="71"/>
        <v>0</v>
      </c>
      <c r="E58" s="9">
        <f t="shared" si="71"/>
        <v>0</v>
      </c>
      <c r="F58" s="9">
        <f t="shared" si="71"/>
        <v>0</v>
      </c>
      <c r="G58" s="9">
        <f t="shared" si="71"/>
        <v>0</v>
      </c>
      <c r="H58" s="9">
        <f t="shared" si="71"/>
        <v>0</v>
      </c>
      <c r="I58" s="9">
        <f t="shared" si="71"/>
        <v>0</v>
      </c>
      <c r="J58" s="9">
        <f t="shared" si="71"/>
        <v>0</v>
      </c>
      <c r="K58" s="9">
        <f t="shared" si="71"/>
        <v>0</v>
      </c>
      <c r="L58" s="9">
        <f t="shared" si="71"/>
        <v>0</v>
      </c>
      <c r="M58" s="9">
        <f t="shared" si="71"/>
        <v>0</v>
      </c>
      <c r="N58" s="9">
        <f t="shared" si="71"/>
        <v>0</v>
      </c>
      <c r="O58" s="9">
        <f t="shared" si="71"/>
        <v>809</v>
      </c>
      <c r="P58" s="9">
        <f t="shared" si="71"/>
        <v>0</v>
      </c>
      <c r="Q58" s="9">
        <f t="shared" si="71"/>
        <v>809</v>
      </c>
      <c r="R58" s="9">
        <f t="shared" si="71"/>
        <v>0</v>
      </c>
      <c r="S58" s="9">
        <f t="shared" si="71"/>
        <v>809</v>
      </c>
      <c r="T58" s="45"/>
      <c r="AC58" s="9">
        <f t="shared" ref="AC58:AE58" si="72">SUM(AC56:AC57)</f>
        <v>2</v>
      </c>
      <c r="AD58" s="9">
        <f t="shared" si="72"/>
        <v>0</v>
      </c>
      <c r="AE58" s="9">
        <f t="shared" si="72"/>
        <v>2</v>
      </c>
      <c r="AF58" s="51">
        <f t="shared" si="11"/>
        <v>0.2472187886279357</v>
      </c>
    </row>
    <row r="59" spans="1:32" x14ac:dyDescent="0.2">
      <c r="A59" s="23" t="s">
        <v>46</v>
      </c>
      <c r="B59" s="22">
        <f>SUM(B17,B20,B23,B33,B48,B52,B55,B58)</f>
        <v>23824013</v>
      </c>
      <c r="C59" s="22">
        <f>SUM(C17,C20,C23,C33,C48,C52,C55,C58)</f>
        <v>135659</v>
      </c>
      <c r="D59" s="22">
        <f>SUM(D17,D20,D23,D33,D48,D52,D55,D58)</f>
        <v>23959672</v>
      </c>
      <c r="E59" s="22">
        <f t="shared" ref="E59:N59" si="73">SUM(E17,E20,E23,E33,E48,E52,E55,E58)</f>
        <v>326052</v>
      </c>
      <c r="F59" s="22">
        <f t="shared" si="73"/>
        <v>0</v>
      </c>
      <c r="G59" s="22">
        <f t="shared" si="73"/>
        <v>24150065</v>
      </c>
      <c r="H59" s="22">
        <f t="shared" si="73"/>
        <v>135659</v>
      </c>
      <c r="I59" s="22">
        <f t="shared" si="73"/>
        <v>24285724</v>
      </c>
      <c r="J59" s="22">
        <f t="shared" si="73"/>
        <v>50256</v>
      </c>
      <c r="K59" s="22">
        <f t="shared" si="73"/>
        <v>344</v>
      </c>
      <c r="L59" s="22">
        <f t="shared" si="73"/>
        <v>24200321</v>
      </c>
      <c r="M59" s="22">
        <f t="shared" si="73"/>
        <v>136003</v>
      </c>
      <c r="N59" s="22">
        <f t="shared" si="73"/>
        <v>24336324</v>
      </c>
      <c r="O59" s="22">
        <f t="shared" ref="O59:S59" si="74">SUM(O17,O20,O23,O33,O48,O52,O55,O58)</f>
        <v>-7329040</v>
      </c>
      <c r="P59" s="22">
        <f t="shared" si="74"/>
        <v>-127779</v>
      </c>
      <c r="Q59" s="22">
        <f t="shared" si="74"/>
        <v>16871281</v>
      </c>
      <c r="R59" s="22">
        <f t="shared" si="74"/>
        <v>8224</v>
      </c>
      <c r="S59" s="22">
        <f t="shared" si="74"/>
        <v>16879505</v>
      </c>
      <c r="T59" s="45"/>
      <c r="AC59" s="22">
        <f t="shared" ref="AC59:AE59" si="75">SUM(AC17,AC20,AC23,AC33,AC48,AC52,AC55,AC58)</f>
        <v>16639972</v>
      </c>
      <c r="AD59" s="22">
        <f t="shared" si="75"/>
        <v>9635</v>
      </c>
      <c r="AE59" s="22">
        <f t="shared" si="75"/>
        <v>16649607</v>
      </c>
      <c r="AF59" s="51">
        <f t="shared" si="11"/>
        <v>98.638005083679886</v>
      </c>
    </row>
    <row r="60" spans="1:32" x14ac:dyDescent="0.2">
      <c r="A60" s="2" t="s">
        <v>51</v>
      </c>
      <c r="B60" s="7"/>
      <c r="C60" s="7"/>
      <c r="D60" s="3">
        <f>SUM(B60:C60)</f>
        <v>0</v>
      </c>
      <c r="E60" s="7"/>
      <c r="F60" s="7"/>
      <c r="G60" s="39">
        <f t="shared" si="24"/>
        <v>0</v>
      </c>
      <c r="H60" s="39">
        <f t="shared" si="25"/>
        <v>0</v>
      </c>
      <c r="I60" s="39">
        <f t="shared" si="26"/>
        <v>0</v>
      </c>
      <c r="J60" s="2"/>
      <c r="K60" s="2"/>
      <c r="L60" s="3">
        <f t="shared" si="4"/>
        <v>0</v>
      </c>
      <c r="M60" s="3">
        <f t="shared" si="5"/>
        <v>0</v>
      </c>
      <c r="N60" s="3">
        <f t="shared" si="6"/>
        <v>0</v>
      </c>
      <c r="O60" s="48">
        <v>490</v>
      </c>
      <c r="P60" s="48"/>
      <c r="Q60" s="3">
        <f t="shared" ref="Q60:Q64" si="76">+L60+O60</f>
        <v>490</v>
      </c>
      <c r="R60" s="3">
        <f t="shared" ref="R60:R64" si="77">+M60+P60</f>
        <v>0</v>
      </c>
      <c r="S60" s="3">
        <f t="shared" ref="S60:S64" si="78">+Q60+R60</f>
        <v>490</v>
      </c>
      <c r="T60" s="45"/>
      <c r="AC60" s="3">
        <v>490</v>
      </c>
      <c r="AD60" s="3"/>
      <c r="AE60" s="3">
        <f t="shared" ref="AE60:AE64" si="79">+AC60+AD60</f>
        <v>490</v>
      </c>
      <c r="AF60" s="50">
        <f t="shared" si="11"/>
        <v>100</v>
      </c>
    </row>
    <row r="61" spans="1:32" x14ac:dyDescent="0.2">
      <c r="A61" s="2" t="s">
        <v>52</v>
      </c>
      <c r="B61" s="7">
        <v>1500000</v>
      </c>
      <c r="C61" s="7"/>
      <c r="D61" s="3">
        <f>SUM(B61:C61)</f>
        <v>1500000</v>
      </c>
      <c r="E61" s="7">
        <v>141774</v>
      </c>
      <c r="F61" s="7"/>
      <c r="G61" s="39">
        <f t="shared" si="24"/>
        <v>1641774</v>
      </c>
      <c r="H61" s="39">
        <f t="shared" si="25"/>
        <v>0</v>
      </c>
      <c r="I61" s="39">
        <f t="shared" si="26"/>
        <v>1641774</v>
      </c>
      <c r="J61" s="2">
        <v>763095</v>
      </c>
      <c r="K61" s="2"/>
      <c r="L61" s="3">
        <f t="shared" si="4"/>
        <v>2404869</v>
      </c>
      <c r="M61" s="3">
        <f t="shared" si="5"/>
        <v>0</v>
      </c>
      <c r="N61" s="3">
        <f t="shared" si="6"/>
        <v>2404869</v>
      </c>
      <c r="O61" s="48">
        <v>4127</v>
      </c>
      <c r="P61" s="48"/>
      <c r="Q61" s="3">
        <f t="shared" si="76"/>
        <v>2408996</v>
      </c>
      <c r="R61" s="3">
        <f t="shared" si="77"/>
        <v>0</v>
      </c>
      <c r="S61" s="3">
        <f t="shared" si="78"/>
        <v>2408996</v>
      </c>
      <c r="T61" s="45" t="s">
        <v>99</v>
      </c>
      <c r="AC61" s="3">
        <v>2408996</v>
      </c>
      <c r="AD61" s="3"/>
      <c r="AE61" s="3">
        <f t="shared" si="79"/>
        <v>2408996</v>
      </c>
      <c r="AF61" s="50">
        <f t="shared" si="11"/>
        <v>100</v>
      </c>
    </row>
    <row r="62" spans="1:32" x14ac:dyDescent="0.2">
      <c r="A62" s="36" t="s">
        <v>49</v>
      </c>
      <c r="B62" s="7"/>
      <c r="C62" s="7"/>
      <c r="D62" s="3">
        <f>SUM(B62:C62)</f>
        <v>0</v>
      </c>
      <c r="E62" s="7">
        <f>2487130-5232</f>
        <v>2481898</v>
      </c>
      <c r="F62" s="7">
        <v>5232</v>
      </c>
      <c r="G62" s="39">
        <f t="shared" si="24"/>
        <v>2481898</v>
      </c>
      <c r="H62" s="39">
        <f t="shared" si="25"/>
        <v>5232</v>
      </c>
      <c r="I62" s="39">
        <f t="shared" si="26"/>
        <v>2487130</v>
      </c>
      <c r="J62" s="2"/>
      <c r="K62" s="2"/>
      <c r="L62" s="3">
        <f t="shared" si="4"/>
        <v>2481898</v>
      </c>
      <c r="M62" s="3">
        <f t="shared" si="5"/>
        <v>5232</v>
      </c>
      <c r="N62" s="3">
        <f t="shared" si="6"/>
        <v>2487130</v>
      </c>
      <c r="O62" s="48">
        <v>5232</v>
      </c>
      <c r="P62" s="48">
        <v>-5232</v>
      </c>
      <c r="Q62" s="3">
        <f t="shared" si="76"/>
        <v>2487130</v>
      </c>
      <c r="R62" s="3">
        <f t="shared" si="77"/>
        <v>0</v>
      </c>
      <c r="S62" s="3">
        <f t="shared" si="78"/>
        <v>2487130</v>
      </c>
      <c r="T62" s="45" t="s">
        <v>100</v>
      </c>
      <c r="AC62" s="3">
        <v>2487130</v>
      </c>
      <c r="AD62" s="3"/>
      <c r="AE62" s="3">
        <f t="shared" si="79"/>
        <v>2487130</v>
      </c>
      <c r="AF62" s="50">
        <f t="shared" si="11"/>
        <v>100</v>
      </c>
    </row>
    <row r="63" spans="1:32" x14ac:dyDescent="0.2">
      <c r="A63" s="36" t="s">
        <v>116</v>
      </c>
      <c r="B63" s="7"/>
      <c r="C63" s="7"/>
      <c r="D63" s="3"/>
      <c r="E63" s="7"/>
      <c r="F63" s="7"/>
      <c r="G63" s="39"/>
      <c r="H63" s="39"/>
      <c r="I63" s="39"/>
      <c r="J63" s="2"/>
      <c r="K63" s="2"/>
      <c r="L63" s="3"/>
      <c r="M63" s="3"/>
      <c r="N63" s="3"/>
      <c r="O63" s="48"/>
      <c r="P63" s="48"/>
      <c r="Q63" s="3"/>
      <c r="R63" s="3"/>
      <c r="S63" s="3"/>
      <c r="T63" s="45"/>
      <c r="AC63" s="3">
        <v>7500000</v>
      </c>
      <c r="AD63" s="3"/>
      <c r="AE63" s="3">
        <f t="shared" ref="AE63" si="80">+AC63+AD63</f>
        <v>7500000</v>
      </c>
      <c r="AF63" s="50"/>
    </row>
    <row r="64" spans="1:32" x14ac:dyDescent="0.2">
      <c r="A64" s="36" t="s">
        <v>69</v>
      </c>
      <c r="B64" s="7"/>
      <c r="C64" s="7"/>
      <c r="D64" s="3">
        <f>SUM(B64:C64)</f>
        <v>0</v>
      </c>
      <c r="E64" s="7">
        <v>316506</v>
      </c>
      <c r="F64" s="7"/>
      <c r="G64" s="39">
        <f t="shared" ref="G64" si="81">+B64+E64</f>
        <v>316506</v>
      </c>
      <c r="H64" s="39">
        <f t="shared" ref="H64" si="82">+C64+F64</f>
        <v>0</v>
      </c>
      <c r="I64" s="39">
        <f t="shared" ref="I64" si="83">+G64+H64</f>
        <v>316506</v>
      </c>
      <c r="J64" s="2">
        <v>371697</v>
      </c>
      <c r="K64" s="2"/>
      <c r="L64" s="3">
        <f t="shared" si="4"/>
        <v>688203</v>
      </c>
      <c r="M64" s="3">
        <f t="shared" si="5"/>
        <v>0</v>
      </c>
      <c r="N64" s="3">
        <f t="shared" si="6"/>
        <v>688203</v>
      </c>
      <c r="O64" s="48">
        <v>441118</v>
      </c>
      <c r="P64" s="48"/>
      <c r="Q64" s="3">
        <f t="shared" si="76"/>
        <v>1129321</v>
      </c>
      <c r="R64" s="3">
        <f t="shared" si="77"/>
        <v>0</v>
      </c>
      <c r="S64" s="3">
        <f t="shared" si="78"/>
        <v>1129321</v>
      </c>
      <c r="T64" s="45" t="s">
        <v>101</v>
      </c>
      <c r="AC64" s="3">
        <v>1129321</v>
      </c>
      <c r="AD64" s="3"/>
      <c r="AE64" s="3">
        <f t="shared" si="79"/>
        <v>1129321</v>
      </c>
      <c r="AF64" s="50">
        <f t="shared" si="11"/>
        <v>100</v>
      </c>
    </row>
    <row r="65" spans="1:32" s="1" customFormat="1" x14ac:dyDescent="0.2">
      <c r="A65" s="16" t="s">
        <v>47</v>
      </c>
      <c r="B65" s="4">
        <f t="shared" ref="B65:H65" si="84">SUM(B60:B64)</f>
        <v>1500000</v>
      </c>
      <c r="C65" s="4">
        <f t="shared" si="84"/>
        <v>0</v>
      </c>
      <c r="D65" s="4">
        <f t="shared" si="84"/>
        <v>1500000</v>
      </c>
      <c r="E65" s="4">
        <f t="shared" si="84"/>
        <v>2940178</v>
      </c>
      <c r="F65" s="4">
        <f t="shared" si="84"/>
        <v>5232</v>
      </c>
      <c r="G65" s="4">
        <f t="shared" si="84"/>
        <v>4440178</v>
      </c>
      <c r="H65" s="4">
        <f t="shared" si="84"/>
        <v>5232</v>
      </c>
      <c r="I65" s="4">
        <f>SUM(I60:I64)</f>
        <v>4445410</v>
      </c>
      <c r="J65" s="4">
        <f t="shared" ref="J65:N65" si="85">SUM(J60:J64)</f>
        <v>1134792</v>
      </c>
      <c r="K65" s="4">
        <f t="shared" si="85"/>
        <v>0</v>
      </c>
      <c r="L65" s="4">
        <f t="shared" si="85"/>
        <v>5574970</v>
      </c>
      <c r="M65" s="4">
        <f t="shared" si="85"/>
        <v>5232</v>
      </c>
      <c r="N65" s="4">
        <f t="shared" si="85"/>
        <v>5580202</v>
      </c>
      <c r="O65" s="4">
        <f t="shared" ref="O65:S65" si="86">SUM(O60:O64)</f>
        <v>450967</v>
      </c>
      <c r="P65" s="4">
        <f t="shared" si="86"/>
        <v>-5232</v>
      </c>
      <c r="Q65" s="4">
        <f t="shared" si="86"/>
        <v>6025937</v>
      </c>
      <c r="R65" s="4">
        <f t="shared" si="86"/>
        <v>0</v>
      </c>
      <c r="S65" s="4">
        <f t="shared" si="86"/>
        <v>6025937</v>
      </c>
      <c r="T65" s="45"/>
      <c r="AC65" s="4">
        <f t="shared" ref="AC65:AE65" si="87">SUM(AC60:AC64)</f>
        <v>13525937</v>
      </c>
      <c r="AD65" s="4">
        <f t="shared" si="87"/>
        <v>0</v>
      </c>
      <c r="AE65" s="4">
        <f t="shared" si="87"/>
        <v>13525937</v>
      </c>
      <c r="AF65" s="51">
        <f t="shared" si="11"/>
        <v>224.46197164026108</v>
      </c>
    </row>
    <row r="66" spans="1:32" s="1" customFormat="1" x14ac:dyDescent="0.2">
      <c r="A66" s="18" t="s">
        <v>9</v>
      </c>
      <c r="B66" s="4">
        <f t="shared" ref="B66:H66" si="88">SUM(B59,B65)</f>
        <v>25324013</v>
      </c>
      <c r="C66" s="4">
        <f t="shared" si="88"/>
        <v>135659</v>
      </c>
      <c r="D66" s="4">
        <f t="shared" si="88"/>
        <v>25459672</v>
      </c>
      <c r="E66" s="4">
        <f t="shared" si="88"/>
        <v>3266230</v>
      </c>
      <c r="F66" s="4">
        <f t="shared" si="88"/>
        <v>5232</v>
      </c>
      <c r="G66" s="4">
        <f t="shared" si="88"/>
        <v>28590243</v>
      </c>
      <c r="H66" s="4">
        <f t="shared" si="88"/>
        <v>140891</v>
      </c>
      <c r="I66" s="4">
        <f>SUM(I59,I65)</f>
        <v>28731134</v>
      </c>
      <c r="J66" s="4">
        <f t="shared" ref="J66:N66" si="89">SUM(J59,J65)</f>
        <v>1185048</v>
      </c>
      <c r="K66" s="4">
        <f t="shared" si="89"/>
        <v>344</v>
      </c>
      <c r="L66" s="4">
        <f t="shared" si="89"/>
        <v>29775291</v>
      </c>
      <c r="M66" s="4">
        <f t="shared" si="89"/>
        <v>141235</v>
      </c>
      <c r="N66" s="4">
        <f t="shared" si="89"/>
        <v>29916526</v>
      </c>
      <c r="O66" s="4">
        <f t="shared" ref="O66:S66" si="90">SUM(O59,O65)</f>
        <v>-6878073</v>
      </c>
      <c r="P66" s="4">
        <f t="shared" si="90"/>
        <v>-133011</v>
      </c>
      <c r="Q66" s="4">
        <f t="shared" si="90"/>
        <v>22897218</v>
      </c>
      <c r="R66" s="4">
        <f t="shared" si="90"/>
        <v>8224</v>
      </c>
      <c r="S66" s="4">
        <f t="shared" si="90"/>
        <v>22905442</v>
      </c>
      <c r="T66" s="45"/>
      <c r="AC66" s="4">
        <f>SUM(AC59,AC65)</f>
        <v>30165909</v>
      </c>
      <c r="AD66" s="4">
        <f t="shared" ref="AD66" si="91">SUM(AD59,AD65)</f>
        <v>9635</v>
      </c>
      <c r="AE66" s="4">
        <f>SUM(AE59,AE65)</f>
        <v>30175544</v>
      </c>
      <c r="AF66" s="51">
        <f t="shared" si="11"/>
        <v>131.73962763958016</v>
      </c>
    </row>
    <row r="67" spans="1:32" x14ac:dyDescent="0.2">
      <c r="O67" s="46"/>
      <c r="P67" s="46"/>
      <c r="T67" s="45"/>
      <c r="AE67" s="52">
        <f>SUM(AC66:AD66)</f>
        <v>30175544</v>
      </c>
    </row>
    <row r="68" spans="1:32" x14ac:dyDescent="0.2">
      <c r="O68" s="47"/>
      <c r="P68" s="47"/>
      <c r="Q68" s="10"/>
      <c r="R68" s="10"/>
      <c r="T68" s="45"/>
      <c r="AF68" s="10" t="s">
        <v>8</v>
      </c>
    </row>
    <row r="69" spans="1:32" x14ac:dyDescent="0.2">
      <c r="A69" s="60" t="str">
        <f>+A3</f>
        <v>Komárom Város 2024. évi  bevételei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</row>
    <row r="70" spans="1:32" x14ac:dyDescent="0.2">
      <c r="O70" s="11"/>
      <c r="P70" s="11"/>
      <c r="Q70" s="11"/>
      <c r="R70" s="11"/>
      <c r="T70" s="45"/>
      <c r="AF70" s="11" t="s">
        <v>7</v>
      </c>
    </row>
    <row r="71" spans="1:32" ht="25.5" customHeight="1" x14ac:dyDescent="0.2">
      <c r="A71" s="62"/>
      <c r="B71" s="61" t="s">
        <v>59</v>
      </c>
      <c r="C71" s="61"/>
      <c r="D71" s="61"/>
      <c r="E71" s="53" t="s">
        <v>63</v>
      </c>
      <c r="F71" s="54"/>
      <c r="G71" s="55" t="s">
        <v>65</v>
      </c>
      <c r="H71" s="56"/>
      <c r="I71" s="57"/>
      <c r="J71" s="53" t="s">
        <v>63</v>
      </c>
      <c r="K71" s="54"/>
      <c r="L71" s="55" t="s">
        <v>65</v>
      </c>
      <c r="M71" s="56"/>
      <c r="N71" s="57"/>
      <c r="O71" s="53" t="s">
        <v>63</v>
      </c>
      <c r="P71" s="54"/>
      <c r="Q71" s="55" t="s">
        <v>65</v>
      </c>
      <c r="R71" s="56"/>
      <c r="S71" s="57"/>
      <c r="T71" s="45"/>
      <c r="AC71" s="55" t="s">
        <v>112</v>
      </c>
      <c r="AD71" s="56"/>
      <c r="AE71" s="57"/>
      <c r="AF71" s="61" t="s">
        <v>109</v>
      </c>
    </row>
    <row r="72" spans="1:32" ht="12.75" customHeight="1" x14ac:dyDescent="0.2">
      <c r="A72" s="62"/>
      <c r="B72" s="57" t="s">
        <v>5</v>
      </c>
      <c r="C72" s="55" t="s">
        <v>6</v>
      </c>
      <c r="D72" s="61" t="str">
        <f>+D6</f>
        <v>1/2024.(I.24.) önk.rendelet eredeti ei.</v>
      </c>
      <c r="E72" s="58" t="s">
        <v>5</v>
      </c>
      <c r="F72" s="58" t="s">
        <v>6</v>
      </c>
      <c r="G72" s="58" t="s">
        <v>5</v>
      </c>
      <c r="H72" s="58" t="s">
        <v>6</v>
      </c>
      <c r="I72" s="58" t="str">
        <f>+I6</f>
        <v>5/2024.(VI.26.) önk.rendelet mód. ei.</v>
      </c>
      <c r="J72" s="58" t="s">
        <v>5</v>
      </c>
      <c r="K72" s="58" t="s">
        <v>6</v>
      </c>
      <c r="L72" s="58" t="s">
        <v>5</v>
      </c>
      <c r="M72" s="58" t="s">
        <v>6</v>
      </c>
      <c r="N72" s="58" t="str">
        <f>+N6</f>
        <v>280/2024.(X.24.) önk.rendelet mód. ei.</v>
      </c>
      <c r="O72" s="58" t="s">
        <v>5</v>
      </c>
      <c r="P72" s="58" t="s">
        <v>6</v>
      </c>
      <c r="Q72" s="58" t="s">
        <v>5</v>
      </c>
      <c r="R72" s="58" t="s">
        <v>6</v>
      </c>
      <c r="S72" s="58" t="str">
        <f>+S6</f>
        <v>10/2025.(V.22.) önk.rendelet mód. ei.</v>
      </c>
      <c r="T72" s="45"/>
      <c r="AC72" s="58" t="s">
        <v>5</v>
      </c>
      <c r="AD72" s="58" t="s">
        <v>6</v>
      </c>
      <c r="AE72" s="58" t="s">
        <v>110</v>
      </c>
      <c r="AF72" s="61"/>
    </row>
    <row r="73" spans="1:32" ht="30.75" customHeight="1" x14ac:dyDescent="0.2">
      <c r="A73" s="62"/>
      <c r="B73" s="57"/>
      <c r="C73" s="55"/>
      <c r="D73" s="61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45"/>
      <c r="AC73" s="59"/>
      <c r="AD73" s="59"/>
      <c r="AE73" s="59"/>
      <c r="AF73" s="61"/>
    </row>
    <row r="74" spans="1:32" x14ac:dyDescent="0.2">
      <c r="A74" s="12" t="s">
        <v>4</v>
      </c>
      <c r="B74" s="5"/>
      <c r="C74" s="5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45"/>
      <c r="AC74" s="2"/>
      <c r="AD74" s="2"/>
      <c r="AE74" s="2"/>
      <c r="AF74" s="2"/>
    </row>
    <row r="75" spans="1:32" x14ac:dyDescent="0.2">
      <c r="A75" s="21" t="s">
        <v>10</v>
      </c>
      <c r="B75" s="6"/>
      <c r="C75" s="6"/>
      <c r="D75" s="3">
        <f t="shared" ref="D75:D82" si="92">SUM(B75:C75)</f>
        <v>0</v>
      </c>
      <c r="E75" s="2"/>
      <c r="F75" s="2"/>
      <c r="G75" s="41">
        <f t="shared" ref="G75" si="93">+B75+E75</f>
        <v>0</v>
      </c>
      <c r="H75" s="41">
        <f t="shared" ref="H75" si="94">+C75+F75</f>
        <v>0</v>
      </c>
      <c r="I75" s="41">
        <f t="shared" ref="I75" si="95">+G75+H75</f>
        <v>0</v>
      </c>
      <c r="J75" s="2"/>
      <c r="K75" s="2"/>
      <c r="L75" s="3">
        <f t="shared" ref="L75" si="96">+G75+J75</f>
        <v>0</v>
      </c>
      <c r="M75" s="3">
        <f t="shared" ref="M75" si="97">+H75+K75</f>
        <v>0</v>
      </c>
      <c r="N75" s="3">
        <f t="shared" ref="N75" si="98">+L75+M75</f>
        <v>0</v>
      </c>
      <c r="O75" s="2"/>
      <c r="P75" s="2"/>
      <c r="Q75" s="3">
        <f t="shared" ref="Q75:Q85" si="99">+L75+O75</f>
        <v>0</v>
      </c>
      <c r="R75" s="3">
        <f t="shared" ref="R75:R85" si="100">+M75+P75</f>
        <v>0</v>
      </c>
      <c r="S75" s="3">
        <f t="shared" ref="S75:S85" si="101">+Q75+R75</f>
        <v>0</v>
      </c>
      <c r="T75" s="45"/>
      <c r="AC75" s="3"/>
      <c r="AD75" s="3"/>
      <c r="AE75" s="3">
        <f>+AC75+AD75</f>
        <v>0</v>
      </c>
      <c r="AF75" s="50"/>
    </row>
    <row r="76" spans="1:32" x14ac:dyDescent="0.2">
      <c r="A76" s="2" t="s">
        <v>11</v>
      </c>
      <c r="C76" s="7"/>
      <c r="D76" s="3">
        <f t="shared" si="92"/>
        <v>0</v>
      </c>
      <c r="E76" s="2"/>
      <c r="F76" s="2"/>
      <c r="G76" s="39">
        <f t="shared" ref="G76:G128" si="102">+B76+E76</f>
        <v>0</v>
      </c>
      <c r="H76" s="39">
        <f t="shared" ref="H76:H128" si="103">+C76+F76</f>
        <v>0</v>
      </c>
      <c r="I76" s="39">
        <f t="shared" ref="I76:I128" si="104">+G76+H76</f>
        <v>0</v>
      </c>
      <c r="J76" s="2"/>
      <c r="K76" s="2"/>
      <c r="L76" s="3">
        <f t="shared" ref="L76:L130" si="105">+G76+J76</f>
        <v>0</v>
      </c>
      <c r="M76" s="3">
        <f t="shared" ref="M76:M130" si="106">+H76+K76</f>
        <v>0</v>
      </c>
      <c r="N76" s="3">
        <f t="shared" ref="N76:N130" si="107">+L76+M76</f>
        <v>0</v>
      </c>
      <c r="O76" s="2"/>
      <c r="P76" s="2"/>
      <c r="Q76" s="3">
        <f t="shared" si="99"/>
        <v>0</v>
      </c>
      <c r="R76" s="3">
        <f t="shared" si="100"/>
        <v>0</v>
      </c>
      <c r="S76" s="3">
        <f t="shared" si="101"/>
        <v>0</v>
      </c>
      <c r="T76" s="45"/>
      <c r="AC76" s="3"/>
      <c r="AD76" s="3"/>
      <c r="AE76" s="3">
        <f t="shared" ref="AE76:AE82" si="108">+AC76+AD76</f>
        <v>0</v>
      </c>
      <c r="AF76" s="50"/>
    </row>
    <row r="77" spans="1:32" x14ac:dyDescent="0.2">
      <c r="A77" s="20" t="s">
        <v>12</v>
      </c>
      <c r="B77" s="7"/>
      <c r="C77" s="7"/>
      <c r="D77" s="3">
        <f t="shared" si="92"/>
        <v>0</v>
      </c>
      <c r="E77" s="3"/>
      <c r="F77" s="2"/>
      <c r="G77" s="39">
        <f t="shared" si="102"/>
        <v>0</v>
      </c>
      <c r="H77" s="39">
        <f t="shared" si="103"/>
        <v>0</v>
      </c>
      <c r="I77" s="39">
        <f t="shared" si="104"/>
        <v>0</v>
      </c>
      <c r="J77" s="2"/>
      <c r="K77" s="2"/>
      <c r="L77" s="3">
        <f t="shared" si="105"/>
        <v>0</v>
      </c>
      <c r="M77" s="3">
        <f t="shared" si="106"/>
        <v>0</v>
      </c>
      <c r="N77" s="3">
        <f t="shared" si="107"/>
        <v>0</v>
      </c>
      <c r="O77" s="2"/>
      <c r="P77" s="2"/>
      <c r="Q77" s="3">
        <f t="shared" si="99"/>
        <v>0</v>
      </c>
      <c r="R77" s="3">
        <f t="shared" si="100"/>
        <v>0</v>
      </c>
      <c r="S77" s="3">
        <f t="shared" si="101"/>
        <v>0</v>
      </c>
      <c r="T77" s="45"/>
      <c r="AC77" s="3"/>
      <c r="AD77" s="3"/>
      <c r="AE77" s="3">
        <f t="shared" si="108"/>
        <v>0</v>
      </c>
      <c r="AF77" s="50"/>
    </row>
    <row r="78" spans="1:32" x14ac:dyDescent="0.2">
      <c r="A78" s="20" t="s">
        <v>55</v>
      </c>
      <c r="B78" s="7"/>
      <c r="C78" s="7"/>
      <c r="D78" s="3">
        <f t="shared" si="92"/>
        <v>0</v>
      </c>
      <c r="E78" s="3"/>
      <c r="F78" s="2"/>
      <c r="G78" s="39">
        <f t="shared" si="102"/>
        <v>0</v>
      </c>
      <c r="H78" s="39">
        <f t="shared" si="103"/>
        <v>0</v>
      </c>
      <c r="I78" s="39">
        <f t="shared" si="104"/>
        <v>0</v>
      </c>
      <c r="J78" s="2"/>
      <c r="K78" s="2"/>
      <c r="L78" s="3">
        <f t="shared" si="105"/>
        <v>0</v>
      </c>
      <c r="M78" s="3">
        <f t="shared" si="106"/>
        <v>0</v>
      </c>
      <c r="N78" s="3">
        <f t="shared" si="107"/>
        <v>0</v>
      </c>
      <c r="O78" s="2"/>
      <c r="P78" s="2"/>
      <c r="Q78" s="3">
        <f t="shared" si="99"/>
        <v>0</v>
      </c>
      <c r="R78" s="3">
        <f t="shared" si="100"/>
        <v>0</v>
      </c>
      <c r="S78" s="3">
        <f t="shared" si="101"/>
        <v>0</v>
      </c>
      <c r="T78" s="45"/>
      <c r="AC78" s="3"/>
      <c r="AD78" s="3"/>
      <c r="AE78" s="3">
        <f t="shared" si="108"/>
        <v>0</v>
      </c>
      <c r="AF78" s="50"/>
    </row>
    <row r="79" spans="1:32" x14ac:dyDescent="0.2">
      <c r="A79" s="20" t="s">
        <v>13</v>
      </c>
      <c r="B79" s="7"/>
      <c r="C79" s="2"/>
      <c r="D79" s="3">
        <f t="shared" si="92"/>
        <v>0</v>
      </c>
      <c r="E79" s="2"/>
      <c r="F79" s="2"/>
      <c r="G79" s="39">
        <f t="shared" si="102"/>
        <v>0</v>
      </c>
      <c r="H79" s="39">
        <f t="shared" si="103"/>
        <v>0</v>
      </c>
      <c r="I79" s="39">
        <f t="shared" si="104"/>
        <v>0</v>
      </c>
      <c r="J79" s="2"/>
      <c r="K79" s="2"/>
      <c r="L79" s="3">
        <f t="shared" si="105"/>
        <v>0</v>
      </c>
      <c r="M79" s="3">
        <f t="shared" si="106"/>
        <v>0</v>
      </c>
      <c r="N79" s="3">
        <f t="shared" si="107"/>
        <v>0</v>
      </c>
      <c r="O79" s="2"/>
      <c r="P79" s="2"/>
      <c r="Q79" s="3">
        <f t="shared" si="99"/>
        <v>0</v>
      </c>
      <c r="R79" s="3">
        <f t="shared" si="100"/>
        <v>0</v>
      </c>
      <c r="S79" s="3">
        <f t="shared" si="101"/>
        <v>0</v>
      </c>
      <c r="T79" s="45"/>
      <c r="AC79" s="3"/>
      <c r="AD79" s="3"/>
      <c r="AE79" s="3">
        <f t="shared" si="108"/>
        <v>0</v>
      </c>
      <c r="AF79" s="50"/>
    </row>
    <row r="80" spans="1:32" x14ac:dyDescent="0.2">
      <c r="A80" s="20" t="s">
        <v>68</v>
      </c>
      <c r="B80" s="7"/>
      <c r="C80" s="2"/>
      <c r="D80" s="3">
        <f t="shared" ref="D80" si="109">SUM(B80:C80)</f>
        <v>0</v>
      </c>
      <c r="E80" s="2"/>
      <c r="F80" s="2"/>
      <c r="G80" s="39">
        <f t="shared" ref="G80" si="110">+B80+E80</f>
        <v>0</v>
      </c>
      <c r="H80" s="39">
        <f t="shared" ref="H80" si="111">+C80+F80</f>
        <v>0</v>
      </c>
      <c r="I80" s="39">
        <f t="shared" ref="I80" si="112">+G80+H80</f>
        <v>0</v>
      </c>
      <c r="J80" s="2"/>
      <c r="K80" s="2"/>
      <c r="L80" s="3">
        <f t="shared" si="105"/>
        <v>0</v>
      </c>
      <c r="M80" s="3">
        <f t="shared" si="106"/>
        <v>0</v>
      </c>
      <c r="N80" s="3">
        <f t="shared" si="107"/>
        <v>0</v>
      </c>
      <c r="O80" s="2"/>
      <c r="P80" s="2"/>
      <c r="Q80" s="3">
        <f t="shared" si="99"/>
        <v>0</v>
      </c>
      <c r="R80" s="3">
        <f t="shared" si="100"/>
        <v>0</v>
      </c>
      <c r="S80" s="3">
        <f t="shared" si="101"/>
        <v>0</v>
      </c>
      <c r="T80" s="45"/>
      <c r="AC80" s="3"/>
      <c r="AD80" s="3"/>
      <c r="AE80" s="3">
        <f t="shared" si="108"/>
        <v>0</v>
      </c>
      <c r="AF80" s="50"/>
    </row>
    <row r="81" spans="1:32" x14ac:dyDescent="0.2">
      <c r="A81" s="20" t="s">
        <v>56</v>
      </c>
      <c r="B81" s="7"/>
      <c r="C81" s="2"/>
      <c r="D81" s="3">
        <f t="shared" si="92"/>
        <v>0</v>
      </c>
      <c r="E81" s="2"/>
      <c r="F81" s="2"/>
      <c r="G81" s="39">
        <f t="shared" si="102"/>
        <v>0</v>
      </c>
      <c r="H81" s="39">
        <f t="shared" si="103"/>
        <v>0</v>
      </c>
      <c r="I81" s="39">
        <f t="shared" si="104"/>
        <v>0</v>
      </c>
      <c r="J81" s="2"/>
      <c r="K81" s="2"/>
      <c r="L81" s="3">
        <f t="shared" si="105"/>
        <v>0</v>
      </c>
      <c r="M81" s="3">
        <f t="shared" si="106"/>
        <v>0</v>
      </c>
      <c r="N81" s="3">
        <f t="shared" si="107"/>
        <v>0</v>
      </c>
      <c r="O81" s="2"/>
      <c r="P81" s="2"/>
      <c r="Q81" s="3">
        <f t="shared" si="99"/>
        <v>0</v>
      </c>
      <c r="R81" s="3">
        <f t="shared" si="100"/>
        <v>0</v>
      </c>
      <c r="S81" s="3">
        <f t="shared" si="101"/>
        <v>0</v>
      </c>
      <c r="T81" s="45"/>
      <c r="AC81" s="3"/>
      <c r="AD81" s="3"/>
      <c r="AE81" s="3">
        <f t="shared" si="108"/>
        <v>0</v>
      </c>
      <c r="AF81" s="50"/>
    </row>
    <row r="82" spans="1:32" x14ac:dyDescent="0.2">
      <c r="A82" s="19" t="s">
        <v>54</v>
      </c>
      <c r="B82" s="7"/>
      <c r="C82" s="7"/>
      <c r="D82" s="3">
        <f t="shared" si="92"/>
        <v>0</v>
      </c>
      <c r="E82" s="2"/>
      <c r="F82" s="2"/>
      <c r="G82" s="39">
        <f t="shared" si="102"/>
        <v>0</v>
      </c>
      <c r="H82" s="39">
        <f t="shared" si="103"/>
        <v>0</v>
      </c>
      <c r="I82" s="39">
        <f t="shared" si="104"/>
        <v>0</v>
      </c>
      <c r="J82" s="2"/>
      <c r="K82" s="2"/>
      <c r="L82" s="3">
        <f t="shared" si="105"/>
        <v>0</v>
      </c>
      <c r="M82" s="3">
        <f t="shared" si="106"/>
        <v>0</v>
      </c>
      <c r="N82" s="3">
        <f t="shared" si="107"/>
        <v>0</v>
      </c>
      <c r="O82" s="2"/>
      <c r="P82" s="2"/>
      <c r="Q82" s="3">
        <f t="shared" si="99"/>
        <v>0</v>
      </c>
      <c r="R82" s="3">
        <f t="shared" si="100"/>
        <v>0</v>
      </c>
      <c r="S82" s="3">
        <f t="shared" si="101"/>
        <v>0</v>
      </c>
      <c r="T82" s="45"/>
      <c r="AC82" s="3"/>
      <c r="AD82" s="3"/>
      <c r="AE82" s="3">
        <f t="shared" si="108"/>
        <v>0</v>
      </c>
      <c r="AF82" s="50"/>
    </row>
    <row r="83" spans="1:32" x14ac:dyDescent="0.2">
      <c r="A83" s="17" t="s">
        <v>14</v>
      </c>
      <c r="B83" s="22">
        <f>SUM(B75:B82)</f>
        <v>0</v>
      </c>
      <c r="C83" s="22">
        <f>SUM(C75:C82)</f>
        <v>0</v>
      </c>
      <c r="D83" s="22">
        <f>SUM(D75:D82)</f>
        <v>0</v>
      </c>
      <c r="E83" s="2"/>
      <c r="F83" s="2"/>
      <c r="G83" s="39">
        <f t="shared" si="102"/>
        <v>0</v>
      </c>
      <c r="H83" s="39">
        <f t="shared" si="103"/>
        <v>0</v>
      </c>
      <c r="I83" s="39">
        <f t="shared" si="104"/>
        <v>0</v>
      </c>
      <c r="J83" s="2"/>
      <c r="K83" s="2"/>
      <c r="L83" s="3">
        <f t="shared" si="105"/>
        <v>0</v>
      </c>
      <c r="M83" s="3">
        <f t="shared" si="106"/>
        <v>0</v>
      </c>
      <c r="N83" s="3">
        <f t="shared" si="107"/>
        <v>0</v>
      </c>
      <c r="O83" s="2"/>
      <c r="P83" s="2"/>
      <c r="Q83" s="3">
        <f t="shared" si="99"/>
        <v>0</v>
      </c>
      <c r="R83" s="3">
        <f t="shared" si="100"/>
        <v>0</v>
      </c>
      <c r="S83" s="3">
        <f t="shared" si="101"/>
        <v>0</v>
      </c>
      <c r="T83" s="45"/>
      <c r="AC83" s="22">
        <f t="shared" ref="AC83:AE83" si="113">SUM(AC75:AC82)</f>
        <v>0</v>
      </c>
      <c r="AD83" s="22">
        <f t="shared" si="113"/>
        <v>0</v>
      </c>
      <c r="AE83" s="22">
        <f t="shared" si="113"/>
        <v>0</v>
      </c>
      <c r="AF83" s="51"/>
    </row>
    <row r="84" spans="1:32" x14ac:dyDescent="0.2">
      <c r="A84" s="13" t="s">
        <v>15</v>
      </c>
      <c r="B84" s="7">
        <v>264000</v>
      </c>
      <c r="C84" s="7"/>
      <c r="D84" s="3">
        <f>SUM(B84:C84)</f>
        <v>264000</v>
      </c>
      <c r="E84" s="7">
        <v>26000</v>
      </c>
      <c r="F84" s="2"/>
      <c r="G84" s="39">
        <f t="shared" si="102"/>
        <v>290000</v>
      </c>
      <c r="H84" s="39">
        <f t="shared" si="103"/>
        <v>0</v>
      </c>
      <c r="I84" s="39">
        <f t="shared" si="104"/>
        <v>290000</v>
      </c>
      <c r="J84" s="2"/>
      <c r="K84" s="2"/>
      <c r="L84" s="3">
        <f t="shared" si="105"/>
        <v>290000</v>
      </c>
      <c r="M84" s="3">
        <f t="shared" si="106"/>
        <v>0</v>
      </c>
      <c r="N84" s="3">
        <f t="shared" si="107"/>
        <v>290000</v>
      </c>
      <c r="O84" s="3">
        <v>14314</v>
      </c>
      <c r="P84" s="2"/>
      <c r="Q84" s="3">
        <f t="shared" si="99"/>
        <v>304314</v>
      </c>
      <c r="R84" s="3">
        <f t="shared" si="100"/>
        <v>0</v>
      </c>
      <c r="S84" s="3">
        <f t="shared" si="101"/>
        <v>304314</v>
      </c>
      <c r="T84" s="45"/>
      <c r="AC84" s="3">
        <v>304314</v>
      </c>
      <c r="AD84" s="3"/>
      <c r="AE84" s="3">
        <f t="shared" ref="AE84:AE85" si="114">+AC84+AD84</f>
        <v>304314</v>
      </c>
      <c r="AF84" s="50">
        <f t="shared" ref="AF84:AF132" si="115">+AE84/S84*100</f>
        <v>100</v>
      </c>
    </row>
    <row r="85" spans="1:32" x14ac:dyDescent="0.2">
      <c r="A85" s="26" t="s">
        <v>53</v>
      </c>
      <c r="B85" s="27">
        <v>264000</v>
      </c>
      <c r="C85" s="27"/>
      <c r="D85" s="28">
        <f>SUM(B85:C85)</f>
        <v>264000</v>
      </c>
      <c r="E85" s="27">
        <v>26000</v>
      </c>
      <c r="F85" s="42"/>
      <c r="G85" s="43">
        <f t="shared" si="102"/>
        <v>290000</v>
      </c>
      <c r="H85" s="43">
        <f t="shared" si="103"/>
        <v>0</v>
      </c>
      <c r="I85" s="43">
        <f t="shared" si="104"/>
        <v>290000</v>
      </c>
      <c r="J85" s="42"/>
      <c r="K85" s="42"/>
      <c r="L85" s="44">
        <f t="shared" si="105"/>
        <v>290000</v>
      </c>
      <c r="M85" s="44">
        <f t="shared" si="106"/>
        <v>0</v>
      </c>
      <c r="N85" s="44">
        <f t="shared" si="107"/>
        <v>290000</v>
      </c>
      <c r="O85" s="44">
        <v>14314</v>
      </c>
      <c r="P85" s="42"/>
      <c r="Q85" s="44">
        <f t="shared" si="99"/>
        <v>304314</v>
      </c>
      <c r="R85" s="44">
        <f t="shared" si="100"/>
        <v>0</v>
      </c>
      <c r="S85" s="44">
        <f t="shared" si="101"/>
        <v>304314</v>
      </c>
      <c r="T85" s="45"/>
      <c r="AC85" s="3">
        <v>304314</v>
      </c>
      <c r="AD85" s="3"/>
      <c r="AE85" s="3">
        <f t="shared" si="114"/>
        <v>304314</v>
      </c>
      <c r="AF85" s="50">
        <f t="shared" si="115"/>
        <v>100</v>
      </c>
    </row>
    <row r="86" spans="1:32" x14ac:dyDescent="0.2">
      <c r="A86" s="17" t="s">
        <v>16</v>
      </c>
      <c r="B86" s="22">
        <f>SUM(B84:B84)</f>
        <v>264000</v>
      </c>
      <c r="C86" s="22">
        <f>SUM(C84:C84)</f>
        <v>0</v>
      </c>
      <c r="D86" s="22">
        <f>SUM(D84:D84)</f>
        <v>264000</v>
      </c>
      <c r="E86" s="22">
        <f t="shared" ref="E86:N86" si="116">SUM(E84:E84)</f>
        <v>26000</v>
      </c>
      <c r="F86" s="22">
        <f t="shared" si="116"/>
        <v>0</v>
      </c>
      <c r="G86" s="22">
        <f t="shared" si="116"/>
        <v>290000</v>
      </c>
      <c r="H86" s="22">
        <f t="shared" si="116"/>
        <v>0</v>
      </c>
      <c r="I86" s="22">
        <f t="shared" si="116"/>
        <v>290000</v>
      </c>
      <c r="J86" s="22">
        <f t="shared" si="116"/>
        <v>0</v>
      </c>
      <c r="K86" s="22">
        <f t="shared" si="116"/>
        <v>0</v>
      </c>
      <c r="L86" s="22">
        <f t="shared" si="116"/>
        <v>290000</v>
      </c>
      <c r="M86" s="22">
        <f t="shared" si="116"/>
        <v>0</v>
      </c>
      <c r="N86" s="22">
        <f t="shared" si="116"/>
        <v>290000</v>
      </c>
      <c r="O86" s="22">
        <f t="shared" ref="O86:S86" si="117">SUM(O84:O84)</f>
        <v>14314</v>
      </c>
      <c r="P86" s="22">
        <f t="shared" si="117"/>
        <v>0</v>
      </c>
      <c r="Q86" s="22">
        <f t="shared" si="117"/>
        <v>304314</v>
      </c>
      <c r="R86" s="22">
        <f t="shared" si="117"/>
        <v>0</v>
      </c>
      <c r="S86" s="22">
        <f t="shared" si="117"/>
        <v>304314</v>
      </c>
      <c r="T86" s="45"/>
      <c r="AC86" s="22">
        <f t="shared" ref="AC86:AE86" si="118">SUM(AC84:AC84)</f>
        <v>304314</v>
      </c>
      <c r="AD86" s="22">
        <f t="shared" si="118"/>
        <v>0</v>
      </c>
      <c r="AE86" s="22">
        <f t="shared" si="118"/>
        <v>304314</v>
      </c>
      <c r="AF86" s="51">
        <f t="shared" si="115"/>
        <v>100</v>
      </c>
    </row>
    <row r="87" spans="1:32" x14ac:dyDescent="0.2">
      <c r="A87" s="13" t="s">
        <v>17</v>
      </c>
      <c r="B87" s="7"/>
      <c r="C87" s="7"/>
      <c r="D87" s="3">
        <f>SUM(B87:C87)</f>
        <v>0</v>
      </c>
      <c r="E87" s="2"/>
      <c r="F87" s="2"/>
      <c r="G87" s="39">
        <f t="shared" si="102"/>
        <v>0</v>
      </c>
      <c r="H87" s="39">
        <f t="shared" si="103"/>
        <v>0</v>
      </c>
      <c r="I87" s="39">
        <f t="shared" si="104"/>
        <v>0</v>
      </c>
      <c r="J87" s="2"/>
      <c r="K87" s="2"/>
      <c r="L87" s="3">
        <f t="shared" si="105"/>
        <v>0</v>
      </c>
      <c r="M87" s="3">
        <f t="shared" si="106"/>
        <v>0</v>
      </c>
      <c r="N87" s="3">
        <f t="shared" si="107"/>
        <v>0</v>
      </c>
      <c r="O87" s="2"/>
      <c r="P87" s="2"/>
      <c r="Q87" s="3">
        <f t="shared" ref="Q87:Q98" si="119">+L87+O87</f>
        <v>0</v>
      </c>
      <c r="R87" s="3">
        <f t="shared" ref="R87:R98" si="120">+M87+P87</f>
        <v>0</v>
      </c>
      <c r="S87" s="3">
        <f t="shared" ref="S87:S98" si="121">+Q87+R87</f>
        <v>0</v>
      </c>
      <c r="T87" s="45"/>
      <c r="AC87" s="3"/>
      <c r="AD87" s="3"/>
      <c r="AE87" s="3">
        <f t="shared" ref="AE87:AE88" si="122">+AC87+AD87</f>
        <v>0</v>
      </c>
      <c r="AF87" s="50"/>
    </row>
    <row r="88" spans="1:32" x14ac:dyDescent="0.2">
      <c r="A88" s="13" t="s">
        <v>18</v>
      </c>
      <c r="B88" s="7"/>
      <c r="C88" s="7"/>
      <c r="D88" s="3">
        <f>SUM(B88:C88)</f>
        <v>0</v>
      </c>
      <c r="E88" s="2"/>
      <c r="F88" s="2"/>
      <c r="G88" s="39">
        <f t="shared" si="102"/>
        <v>0</v>
      </c>
      <c r="H88" s="39">
        <f t="shared" si="103"/>
        <v>0</v>
      </c>
      <c r="I88" s="39">
        <f t="shared" si="104"/>
        <v>0</v>
      </c>
      <c r="J88" s="2"/>
      <c r="K88" s="2"/>
      <c r="L88" s="3">
        <f t="shared" si="105"/>
        <v>0</v>
      </c>
      <c r="M88" s="3">
        <f t="shared" si="106"/>
        <v>0</v>
      </c>
      <c r="N88" s="3">
        <f t="shared" si="107"/>
        <v>0</v>
      </c>
      <c r="O88" s="2"/>
      <c r="P88" s="2"/>
      <c r="Q88" s="3">
        <f t="shared" si="119"/>
        <v>0</v>
      </c>
      <c r="R88" s="3">
        <f t="shared" si="120"/>
        <v>0</v>
      </c>
      <c r="S88" s="3">
        <f t="shared" si="121"/>
        <v>0</v>
      </c>
      <c r="T88" s="45"/>
      <c r="AC88" s="3"/>
      <c r="AD88" s="3"/>
      <c r="AE88" s="3">
        <f t="shared" si="122"/>
        <v>0</v>
      </c>
      <c r="AF88" s="50"/>
    </row>
    <row r="89" spans="1:32" x14ac:dyDescent="0.2">
      <c r="A89" s="17" t="s">
        <v>19</v>
      </c>
      <c r="B89" s="9">
        <f>SUM(B87:B88)</f>
        <v>0</v>
      </c>
      <c r="C89" s="9">
        <f>SUM(C87:C88)</f>
        <v>0</v>
      </c>
      <c r="D89" s="9">
        <f>SUM(D87:D88)</f>
        <v>0</v>
      </c>
      <c r="E89" s="9">
        <f t="shared" ref="E89:I89" si="123">SUM(E87:E88)</f>
        <v>0</v>
      </c>
      <c r="F89" s="9">
        <f t="shared" si="123"/>
        <v>0</v>
      </c>
      <c r="G89" s="9">
        <f t="shared" si="123"/>
        <v>0</v>
      </c>
      <c r="H89" s="9">
        <f t="shared" si="123"/>
        <v>0</v>
      </c>
      <c r="I89" s="9">
        <f t="shared" si="123"/>
        <v>0</v>
      </c>
      <c r="J89" s="2"/>
      <c r="K89" s="2"/>
      <c r="L89" s="3">
        <f t="shared" si="105"/>
        <v>0</v>
      </c>
      <c r="M89" s="3">
        <f t="shared" si="106"/>
        <v>0</v>
      </c>
      <c r="N89" s="3">
        <f t="shared" si="107"/>
        <v>0</v>
      </c>
      <c r="O89" s="2"/>
      <c r="P89" s="2"/>
      <c r="Q89" s="3">
        <f t="shared" si="119"/>
        <v>0</v>
      </c>
      <c r="R89" s="3">
        <f t="shared" si="120"/>
        <v>0</v>
      </c>
      <c r="S89" s="3">
        <f t="shared" si="121"/>
        <v>0</v>
      </c>
      <c r="T89" s="45"/>
      <c r="AC89" s="9">
        <f t="shared" ref="AC89:AE89" si="124">SUM(AC87:AC88)</f>
        <v>0</v>
      </c>
      <c r="AD89" s="9">
        <f t="shared" si="124"/>
        <v>0</v>
      </c>
      <c r="AE89" s="9">
        <f t="shared" si="124"/>
        <v>0</v>
      </c>
      <c r="AF89" s="51"/>
    </row>
    <row r="90" spans="1:32" x14ac:dyDescent="0.2">
      <c r="A90" s="15" t="s">
        <v>20</v>
      </c>
      <c r="B90" s="8"/>
      <c r="C90" s="8"/>
      <c r="D90" s="3">
        <f>SUM(B90:C90)</f>
        <v>0</v>
      </c>
      <c r="E90" s="2"/>
      <c r="F90" s="2"/>
      <c r="G90" s="39">
        <f t="shared" si="102"/>
        <v>0</v>
      </c>
      <c r="H90" s="39">
        <f t="shared" si="103"/>
        <v>0</v>
      </c>
      <c r="I90" s="39">
        <f t="shared" si="104"/>
        <v>0</v>
      </c>
      <c r="J90" s="2"/>
      <c r="K90" s="2"/>
      <c r="L90" s="3">
        <f t="shared" si="105"/>
        <v>0</v>
      </c>
      <c r="M90" s="3">
        <f t="shared" si="106"/>
        <v>0</v>
      </c>
      <c r="N90" s="3">
        <f t="shared" si="107"/>
        <v>0</v>
      </c>
      <c r="O90" s="2"/>
      <c r="P90" s="2"/>
      <c r="Q90" s="3">
        <f t="shared" si="119"/>
        <v>0</v>
      </c>
      <c r="R90" s="3">
        <f t="shared" si="120"/>
        <v>0</v>
      </c>
      <c r="S90" s="3">
        <f t="shared" si="121"/>
        <v>0</v>
      </c>
      <c r="T90" s="45"/>
      <c r="AC90" s="3"/>
      <c r="AD90" s="3"/>
      <c r="AE90" s="3">
        <f t="shared" ref="AE90:AE98" si="125">+AC90+AD90</f>
        <v>0</v>
      </c>
      <c r="AF90" s="50"/>
    </row>
    <row r="91" spans="1:32" x14ac:dyDescent="0.2">
      <c r="A91" s="15" t="s">
        <v>21</v>
      </c>
      <c r="B91" s="8"/>
      <c r="C91" s="8"/>
      <c r="D91" s="3">
        <f>SUM(B91:C91)</f>
        <v>0</v>
      </c>
      <c r="E91" s="2"/>
      <c r="F91" s="2"/>
      <c r="G91" s="39">
        <f t="shared" si="102"/>
        <v>0</v>
      </c>
      <c r="H91" s="39">
        <f t="shared" si="103"/>
        <v>0</v>
      </c>
      <c r="I91" s="39">
        <f t="shared" si="104"/>
        <v>0</v>
      </c>
      <c r="J91" s="2"/>
      <c r="K91" s="2"/>
      <c r="L91" s="3">
        <f t="shared" si="105"/>
        <v>0</v>
      </c>
      <c r="M91" s="3">
        <f t="shared" si="106"/>
        <v>0</v>
      </c>
      <c r="N91" s="3">
        <f t="shared" si="107"/>
        <v>0</v>
      </c>
      <c r="O91" s="2"/>
      <c r="P91" s="2"/>
      <c r="Q91" s="3">
        <f t="shared" si="119"/>
        <v>0</v>
      </c>
      <c r="R91" s="3">
        <f t="shared" si="120"/>
        <v>0</v>
      </c>
      <c r="S91" s="3">
        <f t="shared" si="121"/>
        <v>0</v>
      </c>
      <c r="T91" s="45"/>
      <c r="AC91" s="3"/>
      <c r="AD91" s="3"/>
      <c r="AE91" s="3">
        <f t="shared" si="125"/>
        <v>0</v>
      </c>
      <c r="AF91" s="50"/>
    </row>
    <row r="92" spans="1:32" x14ac:dyDescent="0.2">
      <c r="A92" s="15" t="s">
        <v>22</v>
      </c>
      <c r="B92" s="8"/>
      <c r="C92" s="8"/>
      <c r="D92" s="3">
        <f t="shared" ref="D92:D98" si="126">SUM(B92:C92)</f>
        <v>0</v>
      </c>
      <c r="E92" s="2"/>
      <c r="F92" s="2"/>
      <c r="G92" s="39">
        <f t="shared" si="102"/>
        <v>0</v>
      </c>
      <c r="H92" s="39">
        <f t="shared" si="103"/>
        <v>0</v>
      </c>
      <c r="I92" s="39">
        <f t="shared" si="104"/>
        <v>0</v>
      </c>
      <c r="J92" s="2"/>
      <c r="K92" s="2"/>
      <c r="L92" s="3">
        <f t="shared" si="105"/>
        <v>0</v>
      </c>
      <c r="M92" s="3">
        <f t="shared" si="106"/>
        <v>0</v>
      </c>
      <c r="N92" s="3">
        <f t="shared" si="107"/>
        <v>0</v>
      </c>
      <c r="O92" s="2"/>
      <c r="P92" s="2"/>
      <c r="Q92" s="3">
        <f t="shared" si="119"/>
        <v>0</v>
      </c>
      <c r="R92" s="3">
        <f t="shared" si="120"/>
        <v>0</v>
      </c>
      <c r="S92" s="3">
        <f t="shared" si="121"/>
        <v>0</v>
      </c>
      <c r="T92" s="45"/>
      <c r="AC92" s="3"/>
      <c r="AD92" s="3"/>
      <c r="AE92" s="3">
        <f t="shared" si="125"/>
        <v>0</v>
      </c>
      <c r="AF92" s="50"/>
    </row>
    <row r="93" spans="1:32" x14ac:dyDescent="0.2">
      <c r="A93" s="15" t="s">
        <v>23</v>
      </c>
      <c r="B93" s="8"/>
      <c r="C93" s="8"/>
      <c r="D93" s="3">
        <f t="shared" si="126"/>
        <v>0</v>
      </c>
      <c r="E93" s="2"/>
      <c r="F93" s="2"/>
      <c r="G93" s="39">
        <f t="shared" si="102"/>
        <v>0</v>
      </c>
      <c r="H93" s="39">
        <f t="shared" si="103"/>
        <v>0</v>
      </c>
      <c r="I93" s="39">
        <f t="shared" si="104"/>
        <v>0</v>
      </c>
      <c r="J93" s="2"/>
      <c r="K93" s="2"/>
      <c r="L93" s="3">
        <f t="shared" si="105"/>
        <v>0</v>
      </c>
      <c r="M93" s="3">
        <f t="shared" si="106"/>
        <v>0</v>
      </c>
      <c r="N93" s="3">
        <f t="shared" si="107"/>
        <v>0</v>
      </c>
      <c r="O93" s="2"/>
      <c r="P93" s="2"/>
      <c r="Q93" s="3">
        <f t="shared" si="119"/>
        <v>0</v>
      </c>
      <c r="R93" s="3">
        <f t="shared" si="120"/>
        <v>0</v>
      </c>
      <c r="S93" s="3">
        <f t="shared" si="121"/>
        <v>0</v>
      </c>
      <c r="T93" s="45"/>
      <c r="AC93" s="3"/>
      <c r="AD93" s="3"/>
      <c r="AE93" s="3">
        <f t="shared" si="125"/>
        <v>0</v>
      </c>
      <c r="AF93" s="50"/>
    </row>
    <row r="94" spans="1:32" x14ac:dyDescent="0.2">
      <c r="A94" s="15" t="s">
        <v>24</v>
      </c>
      <c r="B94" s="8"/>
      <c r="C94" s="8"/>
      <c r="D94" s="3">
        <f t="shared" si="126"/>
        <v>0</v>
      </c>
      <c r="E94" s="2"/>
      <c r="F94" s="2"/>
      <c r="G94" s="39">
        <f t="shared" si="102"/>
        <v>0</v>
      </c>
      <c r="H94" s="39">
        <f t="shared" si="103"/>
        <v>0</v>
      </c>
      <c r="I94" s="39">
        <f t="shared" si="104"/>
        <v>0</v>
      </c>
      <c r="J94" s="2"/>
      <c r="K94" s="2"/>
      <c r="L94" s="3">
        <f t="shared" si="105"/>
        <v>0</v>
      </c>
      <c r="M94" s="3">
        <f t="shared" si="106"/>
        <v>0</v>
      </c>
      <c r="N94" s="3">
        <f t="shared" si="107"/>
        <v>0</v>
      </c>
      <c r="O94" s="2"/>
      <c r="P94" s="2"/>
      <c r="Q94" s="3">
        <f t="shared" si="119"/>
        <v>0</v>
      </c>
      <c r="R94" s="3">
        <f t="shared" si="120"/>
        <v>0</v>
      </c>
      <c r="S94" s="3">
        <f t="shared" si="121"/>
        <v>0</v>
      </c>
      <c r="T94" s="45"/>
      <c r="AC94" s="3"/>
      <c r="AD94" s="3"/>
      <c r="AE94" s="3">
        <f t="shared" si="125"/>
        <v>0</v>
      </c>
      <c r="AF94" s="50"/>
    </row>
    <row r="95" spans="1:32" x14ac:dyDescent="0.2">
      <c r="A95" s="15" t="s">
        <v>3</v>
      </c>
      <c r="B95" s="8"/>
      <c r="C95" s="8"/>
      <c r="D95" s="3">
        <f t="shared" si="126"/>
        <v>0</v>
      </c>
      <c r="E95" s="2"/>
      <c r="F95" s="2"/>
      <c r="G95" s="39">
        <f t="shared" si="102"/>
        <v>0</v>
      </c>
      <c r="H95" s="39">
        <f t="shared" si="103"/>
        <v>0</v>
      </c>
      <c r="I95" s="39">
        <f t="shared" si="104"/>
        <v>0</v>
      </c>
      <c r="J95" s="2"/>
      <c r="K95" s="2"/>
      <c r="L95" s="3">
        <f t="shared" si="105"/>
        <v>0</v>
      </c>
      <c r="M95" s="3">
        <f t="shared" si="106"/>
        <v>0</v>
      </c>
      <c r="N95" s="3">
        <f t="shared" si="107"/>
        <v>0</v>
      </c>
      <c r="O95" s="2"/>
      <c r="P95" s="2"/>
      <c r="Q95" s="3">
        <f t="shared" si="119"/>
        <v>0</v>
      </c>
      <c r="R95" s="3">
        <f t="shared" si="120"/>
        <v>0</v>
      </c>
      <c r="S95" s="3">
        <f t="shared" si="121"/>
        <v>0</v>
      </c>
      <c r="T95" s="45"/>
      <c r="AC95" s="3"/>
      <c r="AD95" s="3"/>
      <c r="AE95" s="3">
        <f t="shared" si="125"/>
        <v>0</v>
      </c>
      <c r="AF95" s="50"/>
    </row>
    <row r="96" spans="1:32" x14ac:dyDescent="0.2">
      <c r="A96" s="15" t="s">
        <v>25</v>
      </c>
      <c r="B96" s="8"/>
      <c r="C96" s="8"/>
      <c r="D96" s="3">
        <f t="shared" si="126"/>
        <v>0</v>
      </c>
      <c r="E96" s="2"/>
      <c r="F96" s="2"/>
      <c r="G96" s="39">
        <f t="shared" si="102"/>
        <v>0</v>
      </c>
      <c r="H96" s="39">
        <f t="shared" si="103"/>
        <v>0</v>
      </c>
      <c r="I96" s="39">
        <f t="shared" si="104"/>
        <v>0</v>
      </c>
      <c r="J96" s="2"/>
      <c r="K96" s="2"/>
      <c r="L96" s="3">
        <f t="shared" si="105"/>
        <v>0</v>
      </c>
      <c r="M96" s="3">
        <f t="shared" si="106"/>
        <v>0</v>
      </c>
      <c r="N96" s="3">
        <f t="shared" si="107"/>
        <v>0</v>
      </c>
      <c r="O96" s="2"/>
      <c r="P96" s="2"/>
      <c r="Q96" s="3">
        <f t="shared" si="119"/>
        <v>0</v>
      </c>
      <c r="R96" s="3">
        <f t="shared" si="120"/>
        <v>0</v>
      </c>
      <c r="S96" s="3">
        <f t="shared" si="121"/>
        <v>0</v>
      </c>
      <c r="T96" s="45"/>
      <c r="AC96" s="3"/>
      <c r="AD96" s="3"/>
      <c r="AE96" s="3">
        <f t="shared" si="125"/>
        <v>0</v>
      </c>
      <c r="AF96" s="50"/>
    </row>
    <row r="97" spans="1:32" x14ac:dyDescent="0.2">
      <c r="A97" s="15" t="s">
        <v>2</v>
      </c>
      <c r="B97" s="8"/>
      <c r="C97" s="8"/>
      <c r="D97" s="3">
        <f t="shared" si="126"/>
        <v>0</v>
      </c>
      <c r="E97" s="2"/>
      <c r="F97" s="2"/>
      <c r="G97" s="39">
        <f t="shared" si="102"/>
        <v>0</v>
      </c>
      <c r="H97" s="39">
        <f t="shared" si="103"/>
        <v>0</v>
      </c>
      <c r="I97" s="39">
        <f t="shared" si="104"/>
        <v>0</v>
      </c>
      <c r="J97" s="2"/>
      <c r="K97" s="2"/>
      <c r="L97" s="3">
        <f t="shared" si="105"/>
        <v>0</v>
      </c>
      <c r="M97" s="3">
        <f t="shared" si="106"/>
        <v>0</v>
      </c>
      <c r="N97" s="3">
        <f t="shared" si="107"/>
        <v>0</v>
      </c>
      <c r="O97" s="2"/>
      <c r="P97" s="2"/>
      <c r="Q97" s="3">
        <f t="shared" si="119"/>
        <v>0</v>
      </c>
      <c r="R97" s="3">
        <f t="shared" si="120"/>
        <v>0</v>
      </c>
      <c r="S97" s="3">
        <f t="shared" si="121"/>
        <v>0</v>
      </c>
      <c r="T97" s="45"/>
      <c r="AC97" s="3"/>
      <c r="AD97" s="3"/>
      <c r="AE97" s="3">
        <f t="shared" si="125"/>
        <v>0</v>
      </c>
      <c r="AF97" s="50"/>
    </row>
    <row r="98" spans="1:32" x14ac:dyDescent="0.2">
      <c r="A98" s="34" t="s">
        <v>50</v>
      </c>
      <c r="B98" s="8"/>
      <c r="C98" s="8"/>
      <c r="D98" s="3">
        <f t="shared" si="126"/>
        <v>0</v>
      </c>
      <c r="E98" s="2"/>
      <c r="F98" s="2"/>
      <c r="G98" s="39">
        <f t="shared" si="102"/>
        <v>0</v>
      </c>
      <c r="H98" s="39">
        <f t="shared" si="103"/>
        <v>0</v>
      </c>
      <c r="I98" s="39">
        <f t="shared" si="104"/>
        <v>0</v>
      </c>
      <c r="J98" s="2"/>
      <c r="K98" s="2"/>
      <c r="L98" s="3">
        <f t="shared" si="105"/>
        <v>0</v>
      </c>
      <c r="M98" s="3">
        <f t="shared" si="106"/>
        <v>0</v>
      </c>
      <c r="N98" s="3">
        <f t="shared" si="107"/>
        <v>0</v>
      </c>
      <c r="O98" s="2"/>
      <c r="P98" s="2"/>
      <c r="Q98" s="3">
        <f t="shared" si="119"/>
        <v>0</v>
      </c>
      <c r="R98" s="3">
        <f t="shared" si="120"/>
        <v>0</v>
      </c>
      <c r="S98" s="3">
        <f t="shared" si="121"/>
        <v>0</v>
      </c>
      <c r="T98" s="45"/>
      <c r="AC98" s="3"/>
      <c r="AD98" s="3"/>
      <c r="AE98" s="3">
        <f t="shared" si="125"/>
        <v>0</v>
      </c>
      <c r="AF98" s="50"/>
    </row>
    <row r="99" spans="1:32" x14ac:dyDescent="0.2">
      <c r="A99" s="23" t="s">
        <v>26</v>
      </c>
      <c r="B99" s="9">
        <f>SUM(B90:B98)</f>
        <v>0</v>
      </c>
      <c r="C99" s="9">
        <f>SUM(C90:C98)</f>
        <v>0</v>
      </c>
      <c r="D99" s="9">
        <f>SUM(D90:D98)</f>
        <v>0</v>
      </c>
      <c r="E99" s="9">
        <f t="shared" ref="E99:N99" si="127">SUM(E90:E98)</f>
        <v>0</v>
      </c>
      <c r="F99" s="9">
        <f t="shared" si="127"/>
        <v>0</v>
      </c>
      <c r="G99" s="9">
        <f t="shared" si="127"/>
        <v>0</v>
      </c>
      <c r="H99" s="9">
        <f t="shared" si="127"/>
        <v>0</v>
      </c>
      <c r="I99" s="9">
        <f t="shared" si="127"/>
        <v>0</v>
      </c>
      <c r="J99" s="9">
        <f t="shared" si="127"/>
        <v>0</v>
      </c>
      <c r="K99" s="9">
        <f t="shared" si="127"/>
        <v>0</v>
      </c>
      <c r="L99" s="9">
        <f t="shared" si="127"/>
        <v>0</v>
      </c>
      <c r="M99" s="9">
        <f t="shared" si="127"/>
        <v>0</v>
      </c>
      <c r="N99" s="9">
        <f t="shared" si="127"/>
        <v>0</v>
      </c>
      <c r="O99" s="9">
        <f t="shared" ref="O99:S99" si="128">SUM(O90:O98)</f>
        <v>0</v>
      </c>
      <c r="P99" s="9">
        <f t="shared" si="128"/>
        <v>0</v>
      </c>
      <c r="Q99" s="9">
        <f t="shared" si="128"/>
        <v>0</v>
      </c>
      <c r="R99" s="9">
        <f t="shared" si="128"/>
        <v>0</v>
      </c>
      <c r="S99" s="9">
        <f t="shared" si="128"/>
        <v>0</v>
      </c>
      <c r="T99" s="45"/>
      <c r="AC99" s="9">
        <f t="shared" ref="AC99:AE99" si="129">SUM(AC90:AC98)</f>
        <v>0</v>
      </c>
      <c r="AD99" s="9">
        <f t="shared" si="129"/>
        <v>0</v>
      </c>
      <c r="AE99" s="9">
        <f t="shared" si="129"/>
        <v>0</v>
      </c>
      <c r="AF99" s="51"/>
    </row>
    <row r="100" spans="1:32" x14ac:dyDescent="0.2">
      <c r="A100" s="2" t="s">
        <v>27</v>
      </c>
      <c r="B100" s="8"/>
      <c r="C100" s="8"/>
      <c r="D100" s="3">
        <f>SUM(B100:C100)</f>
        <v>0</v>
      </c>
      <c r="E100" s="2"/>
      <c r="F100" s="2"/>
      <c r="G100" s="39">
        <f t="shared" si="102"/>
        <v>0</v>
      </c>
      <c r="H100" s="39">
        <f t="shared" si="103"/>
        <v>0</v>
      </c>
      <c r="I100" s="39">
        <f t="shared" si="104"/>
        <v>0</v>
      </c>
      <c r="J100" s="2"/>
      <c r="K100" s="2"/>
      <c r="L100" s="3">
        <f t="shared" si="105"/>
        <v>0</v>
      </c>
      <c r="M100" s="3">
        <f t="shared" si="106"/>
        <v>0</v>
      </c>
      <c r="N100" s="3">
        <f t="shared" si="107"/>
        <v>0</v>
      </c>
      <c r="O100" s="3">
        <v>45</v>
      </c>
      <c r="P100" s="2"/>
      <c r="Q100" s="3">
        <f t="shared" ref="Q100:Q111" si="130">+L100+O100</f>
        <v>45</v>
      </c>
      <c r="R100" s="3">
        <f t="shared" ref="R100:R111" si="131">+M100+P100</f>
        <v>0</v>
      </c>
      <c r="S100" s="3">
        <f t="shared" ref="S100:S111" si="132">+Q100+R100</f>
        <v>45</v>
      </c>
      <c r="T100" s="45"/>
      <c r="AC100" s="3">
        <v>44</v>
      </c>
      <c r="AD100" s="3"/>
      <c r="AE100" s="3">
        <f t="shared" ref="AE100:AE113" si="133">+AC100+AD100</f>
        <v>44</v>
      </c>
      <c r="AF100" s="50">
        <f t="shared" si="115"/>
        <v>97.777777777777771</v>
      </c>
    </row>
    <row r="101" spans="1:32" x14ac:dyDescent="0.2">
      <c r="A101" s="2" t="s">
        <v>1</v>
      </c>
      <c r="B101" s="8">
        <v>6350</v>
      </c>
      <c r="C101" s="8"/>
      <c r="D101" s="3">
        <f>SUM(B101:C101)</f>
        <v>6350</v>
      </c>
      <c r="E101" s="2"/>
      <c r="F101" s="2"/>
      <c r="G101" s="39">
        <f t="shared" si="102"/>
        <v>6350</v>
      </c>
      <c r="H101" s="39">
        <f t="shared" si="103"/>
        <v>0</v>
      </c>
      <c r="I101" s="39">
        <f t="shared" si="104"/>
        <v>6350</v>
      </c>
      <c r="J101" s="2"/>
      <c r="K101" s="2"/>
      <c r="L101" s="3">
        <f t="shared" si="105"/>
        <v>6350</v>
      </c>
      <c r="M101" s="3">
        <f t="shared" si="106"/>
        <v>0</v>
      </c>
      <c r="N101" s="3">
        <f t="shared" si="107"/>
        <v>6350</v>
      </c>
      <c r="O101" s="3">
        <v>1710</v>
      </c>
      <c r="P101" s="2"/>
      <c r="Q101" s="3">
        <f t="shared" si="130"/>
        <v>8060</v>
      </c>
      <c r="R101" s="3">
        <f t="shared" si="131"/>
        <v>0</v>
      </c>
      <c r="S101" s="3">
        <f t="shared" si="132"/>
        <v>8060</v>
      </c>
      <c r="T101" s="45"/>
      <c r="AC101" s="3">
        <v>8058</v>
      </c>
      <c r="AD101" s="3"/>
      <c r="AE101" s="3">
        <f t="shared" si="133"/>
        <v>8058</v>
      </c>
      <c r="AF101" s="50">
        <f t="shared" si="115"/>
        <v>99.975186104218366</v>
      </c>
    </row>
    <row r="102" spans="1:32" x14ac:dyDescent="0.2">
      <c r="A102" s="2" t="s">
        <v>28</v>
      </c>
      <c r="B102" s="8">
        <v>600</v>
      </c>
      <c r="C102" s="8"/>
      <c r="D102" s="3">
        <f t="shared" ref="D102:D113" si="134">SUM(B102:C102)</f>
        <v>600</v>
      </c>
      <c r="E102" s="2"/>
      <c r="F102" s="2"/>
      <c r="G102" s="39">
        <f t="shared" si="102"/>
        <v>600</v>
      </c>
      <c r="H102" s="39">
        <f t="shared" si="103"/>
        <v>0</v>
      </c>
      <c r="I102" s="39">
        <f t="shared" si="104"/>
        <v>600</v>
      </c>
      <c r="J102" s="2"/>
      <c r="K102" s="2"/>
      <c r="L102" s="3">
        <f t="shared" si="105"/>
        <v>600</v>
      </c>
      <c r="M102" s="3">
        <f t="shared" si="106"/>
        <v>0</v>
      </c>
      <c r="N102" s="3">
        <f t="shared" si="107"/>
        <v>600</v>
      </c>
      <c r="O102" s="3">
        <v>221</v>
      </c>
      <c r="P102" s="2"/>
      <c r="Q102" s="3">
        <f t="shared" si="130"/>
        <v>821</v>
      </c>
      <c r="R102" s="3">
        <f t="shared" si="131"/>
        <v>0</v>
      </c>
      <c r="S102" s="3">
        <f t="shared" si="132"/>
        <v>821</v>
      </c>
      <c r="T102" s="45"/>
      <c r="AC102" s="3">
        <v>823</v>
      </c>
      <c r="AD102" s="3"/>
      <c r="AE102" s="3">
        <f t="shared" si="133"/>
        <v>823</v>
      </c>
      <c r="AF102" s="50">
        <f t="shared" si="115"/>
        <v>100.24360535931791</v>
      </c>
    </row>
    <row r="103" spans="1:32" x14ac:dyDescent="0.2">
      <c r="A103" s="2" t="s">
        <v>29</v>
      </c>
      <c r="B103" s="8"/>
      <c r="C103" s="8"/>
      <c r="D103" s="3">
        <f t="shared" si="134"/>
        <v>0</v>
      </c>
      <c r="E103" s="2"/>
      <c r="F103" s="2"/>
      <c r="G103" s="39">
        <f t="shared" si="102"/>
        <v>0</v>
      </c>
      <c r="H103" s="39">
        <f t="shared" si="103"/>
        <v>0</v>
      </c>
      <c r="I103" s="39">
        <f t="shared" si="104"/>
        <v>0</v>
      </c>
      <c r="J103" s="2"/>
      <c r="K103" s="2"/>
      <c r="L103" s="3">
        <f t="shared" si="105"/>
        <v>0</v>
      </c>
      <c r="M103" s="3">
        <f t="shared" si="106"/>
        <v>0</v>
      </c>
      <c r="N103" s="3">
        <f t="shared" si="107"/>
        <v>0</v>
      </c>
      <c r="O103" s="3"/>
      <c r="P103" s="2"/>
      <c r="Q103" s="3">
        <f t="shared" si="130"/>
        <v>0</v>
      </c>
      <c r="R103" s="3">
        <f t="shared" si="131"/>
        <v>0</v>
      </c>
      <c r="S103" s="3">
        <f t="shared" si="132"/>
        <v>0</v>
      </c>
      <c r="T103" s="45"/>
      <c r="AC103" s="3"/>
      <c r="AD103" s="3"/>
      <c r="AE103" s="3">
        <f t="shared" si="133"/>
        <v>0</v>
      </c>
      <c r="AF103" s="50"/>
    </row>
    <row r="104" spans="1:32" x14ac:dyDescent="0.2">
      <c r="A104" s="30" t="s">
        <v>48</v>
      </c>
      <c r="B104" s="31"/>
      <c r="C104" s="31"/>
      <c r="D104" s="32">
        <f t="shared" si="134"/>
        <v>0</v>
      </c>
      <c r="E104" s="2"/>
      <c r="F104" s="2"/>
      <c r="G104" s="39">
        <f t="shared" si="102"/>
        <v>0</v>
      </c>
      <c r="H104" s="39">
        <f t="shared" si="103"/>
        <v>0</v>
      </c>
      <c r="I104" s="39">
        <f t="shared" si="104"/>
        <v>0</v>
      </c>
      <c r="J104" s="2"/>
      <c r="K104" s="2"/>
      <c r="L104" s="3">
        <f t="shared" si="105"/>
        <v>0</v>
      </c>
      <c r="M104" s="3">
        <f t="shared" si="106"/>
        <v>0</v>
      </c>
      <c r="N104" s="3">
        <f t="shared" si="107"/>
        <v>0</v>
      </c>
      <c r="O104" s="3"/>
      <c r="P104" s="2"/>
      <c r="Q104" s="3">
        <f t="shared" si="130"/>
        <v>0</v>
      </c>
      <c r="R104" s="3">
        <f t="shared" si="131"/>
        <v>0</v>
      </c>
      <c r="S104" s="3">
        <f t="shared" si="132"/>
        <v>0</v>
      </c>
      <c r="T104" s="45"/>
      <c r="AC104" s="44"/>
      <c r="AD104" s="44"/>
      <c r="AE104" s="44">
        <f t="shared" si="133"/>
        <v>0</v>
      </c>
      <c r="AF104" s="50"/>
    </row>
    <row r="105" spans="1:32" x14ac:dyDescent="0.2">
      <c r="A105" s="2" t="s">
        <v>30</v>
      </c>
      <c r="B105" s="8"/>
      <c r="C105" s="8"/>
      <c r="D105" s="3">
        <f t="shared" si="134"/>
        <v>0</v>
      </c>
      <c r="E105" s="2"/>
      <c r="F105" s="2"/>
      <c r="G105" s="39">
        <f t="shared" si="102"/>
        <v>0</v>
      </c>
      <c r="H105" s="39">
        <f t="shared" si="103"/>
        <v>0</v>
      </c>
      <c r="I105" s="39">
        <f t="shared" si="104"/>
        <v>0</v>
      </c>
      <c r="J105" s="2"/>
      <c r="K105" s="2"/>
      <c r="L105" s="3">
        <f t="shared" si="105"/>
        <v>0</v>
      </c>
      <c r="M105" s="3">
        <f t="shared" si="106"/>
        <v>0</v>
      </c>
      <c r="N105" s="3">
        <f t="shared" si="107"/>
        <v>0</v>
      </c>
      <c r="O105" s="3"/>
      <c r="P105" s="2"/>
      <c r="Q105" s="3">
        <f t="shared" si="130"/>
        <v>0</v>
      </c>
      <c r="R105" s="3">
        <f t="shared" si="131"/>
        <v>0</v>
      </c>
      <c r="S105" s="3">
        <f t="shared" si="132"/>
        <v>0</v>
      </c>
      <c r="T105" s="45"/>
      <c r="AC105" s="3"/>
      <c r="AD105" s="3"/>
      <c r="AE105" s="3">
        <f t="shared" si="133"/>
        <v>0</v>
      </c>
      <c r="AF105" s="50"/>
    </row>
    <row r="106" spans="1:32" x14ac:dyDescent="0.2">
      <c r="A106" s="24" t="s">
        <v>31</v>
      </c>
      <c r="B106" s="8"/>
      <c r="C106" s="8"/>
      <c r="D106" s="3">
        <f t="shared" si="134"/>
        <v>0</v>
      </c>
      <c r="E106" s="2"/>
      <c r="F106" s="2"/>
      <c r="G106" s="39">
        <f t="shared" si="102"/>
        <v>0</v>
      </c>
      <c r="H106" s="39">
        <f t="shared" si="103"/>
        <v>0</v>
      </c>
      <c r="I106" s="39">
        <f t="shared" si="104"/>
        <v>0</v>
      </c>
      <c r="J106" s="2"/>
      <c r="K106" s="2"/>
      <c r="L106" s="3">
        <f t="shared" si="105"/>
        <v>0</v>
      </c>
      <c r="M106" s="3">
        <f t="shared" si="106"/>
        <v>0</v>
      </c>
      <c r="N106" s="3">
        <f t="shared" si="107"/>
        <v>0</v>
      </c>
      <c r="O106" s="3">
        <v>412</v>
      </c>
      <c r="P106" s="2"/>
      <c r="Q106" s="3">
        <f t="shared" si="130"/>
        <v>412</v>
      </c>
      <c r="R106" s="3">
        <f t="shared" si="131"/>
        <v>0</v>
      </c>
      <c r="S106" s="3">
        <f t="shared" si="132"/>
        <v>412</v>
      </c>
      <c r="T106" s="45"/>
      <c r="AC106" s="3">
        <v>411</v>
      </c>
      <c r="AD106" s="3"/>
      <c r="AE106" s="3">
        <f t="shared" si="133"/>
        <v>411</v>
      </c>
      <c r="AF106" s="50">
        <f t="shared" si="115"/>
        <v>99.757281553398059</v>
      </c>
    </row>
    <row r="107" spans="1:32" x14ac:dyDescent="0.2">
      <c r="A107" s="33" t="s">
        <v>105</v>
      </c>
      <c r="B107" s="8"/>
      <c r="C107" s="8"/>
      <c r="D107" s="32">
        <f>SUM(B107:C107)</f>
        <v>0</v>
      </c>
      <c r="E107" s="2"/>
      <c r="F107" s="2"/>
      <c r="G107" s="39">
        <f t="shared" si="102"/>
        <v>0</v>
      </c>
      <c r="H107" s="39">
        <f t="shared" si="103"/>
        <v>0</v>
      </c>
      <c r="I107" s="39">
        <f t="shared" si="104"/>
        <v>0</v>
      </c>
      <c r="J107" s="2"/>
      <c r="K107" s="2"/>
      <c r="L107" s="3">
        <f t="shared" si="105"/>
        <v>0</v>
      </c>
      <c r="M107" s="3">
        <f t="shared" si="106"/>
        <v>0</v>
      </c>
      <c r="N107" s="3">
        <f t="shared" si="107"/>
        <v>0</v>
      </c>
      <c r="O107" s="3"/>
      <c r="P107" s="2"/>
      <c r="Q107" s="3">
        <f t="shared" si="130"/>
        <v>0</v>
      </c>
      <c r="R107" s="3">
        <f t="shared" si="131"/>
        <v>0</v>
      </c>
      <c r="S107" s="3">
        <f t="shared" si="132"/>
        <v>0</v>
      </c>
      <c r="T107" s="45"/>
      <c r="AC107" s="44"/>
      <c r="AD107" s="44"/>
      <c r="AE107" s="44">
        <f t="shared" si="133"/>
        <v>0</v>
      </c>
      <c r="AF107" s="50"/>
    </row>
    <row r="108" spans="1:32" x14ac:dyDescent="0.2">
      <c r="A108" s="24" t="s">
        <v>32</v>
      </c>
      <c r="B108" s="8"/>
      <c r="C108" s="8"/>
      <c r="D108" s="3">
        <f t="shared" si="134"/>
        <v>0</v>
      </c>
      <c r="E108" s="2"/>
      <c r="F108" s="2"/>
      <c r="G108" s="39">
        <f t="shared" si="102"/>
        <v>0</v>
      </c>
      <c r="H108" s="39">
        <f t="shared" si="103"/>
        <v>0</v>
      </c>
      <c r="I108" s="39">
        <f t="shared" si="104"/>
        <v>0</v>
      </c>
      <c r="J108" s="2"/>
      <c r="K108" s="2"/>
      <c r="L108" s="3">
        <f t="shared" si="105"/>
        <v>0</v>
      </c>
      <c r="M108" s="3">
        <f t="shared" si="106"/>
        <v>0</v>
      </c>
      <c r="N108" s="3">
        <f t="shared" si="107"/>
        <v>0</v>
      </c>
      <c r="O108" s="3"/>
      <c r="P108" s="2"/>
      <c r="Q108" s="3">
        <f t="shared" si="130"/>
        <v>0</v>
      </c>
      <c r="R108" s="3">
        <f t="shared" si="131"/>
        <v>0</v>
      </c>
      <c r="S108" s="3">
        <f t="shared" si="132"/>
        <v>0</v>
      </c>
      <c r="T108" s="45"/>
      <c r="AC108" s="3"/>
      <c r="AD108" s="3"/>
      <c r="AE108" s="3">
        <f t="shared" si="133"/>
        <v>0</v>
      </c>
      <c r="AF108" s="50"/>
    </row>
    <row r="109" spans="1:32" x14ac:dyDescent="0.2">
      <c r="A109" s="33" t="s">
        <v>107</v>
      </c>
      <c r="B109" s="8"/>
      <c r="C109" s="8"/>
      <c r="D109" s="3"/>
      <c r="E109" s="2"/>
      <c r="F109" s="2"/>
      <c r="G109" s="39">
        <f t="shared" si="102"/>
        <v>0</v>
      </c>
      <c r="H109" s="39">
        <f t="shared" si="103"/>
        <v>0</v>
      </c>
      <c r="I109" s="39">
        <f t="shared" si="104"/>
        <v>0</v>
      </c>
      <c r="J109" s="2"/>
      <c r="K109" s="2"/>
      <c r="L109" s="3">
        <f t="shared" si="105"/>
        <v>0</v>
      </c>
      <c r="M109" s="3">
        <f t="shared" si="106"/>
        <v>0</v>
      </c>
      <c r="N109" s="3">
        <f t="shared" si="107"/>
        <v>0</v>
      </c>
      <c r="O109" s="3"/>
      <c r="P109" s="2"/>
      <c r="Q109" s="3">
        <f t="shared" si="130"/>
        <v>0</v>
      </c>
      <c r="R109" s="3">
        <f t="shared" si="131"/>
        <v>0</v>
      </c>
      <c r="S109" s="3">
        <f t="shared" si="132"/>
        <v>0</v>
      </c>
      <c r="T109" s="45"/>
      <c r="AC109" s="44"/>
      <c r="AD109" s="44"/>
      <c r="AE109" s="44">
        <f t="shared" si="133"/>
        <v>0</v>
      </c>
      <c r="AF109" s="50"/>
    </row>
    <row r="110" spans="1:32" x14ac:dyDescent="0.2">
      <c r="A110" s="24" t="s">
        <v>0</v>
      </c>
      <c r="B110" s="8">
        <v>61</v>
      </c>
      <c r="C110" s="8"/>
      <c r="D110" s="3">
        <f t="shared" si="134"/>
        <v>61</v>
      </c>
      <c r="E110" s="2"/>
      <c r="F110" s="2"/>
      <c r="G110" s="39">
        <f t="shared" si="102"/>
        <v>61</v>
      </c>
      <c r="H110" s="39">
        <f t="shared" si="103"/>
        <v>0</v>
      </c>
      <c r="I110" s="39">
        <f t="shared" si="104"/>
        <v>61</v>
      </c>
      <c r="J110" s="2"/>
      <c r="K110" s="2"/>
      <c r="L110" s="3">
        <f t="shared" si="105"/>
        <v>61</v>
      </c>
      <c r="M110" s="3">
        <f t="shared" si="106"/>
        <v>0</v>
      </c>
      <c r="N110" s="3">
        <f t="shared" si="107"/>
        <v>61</v>
      </c>
      <c r="O110" s="3">
        <v>-51</v>
      </c>
      <c r="P110" s="2"/>
      <c r="Q110" s="3">
        <f t="shared" si="130"/>
        <v>10</v>
      </c>
      <c r="R110" s="3">
        <f t="shared" si="131"/>
        <v>0</v>
      </c>
      <c r="S110" s="3">
        <f t="shared" si="132"/>
        <v>10</v>
      </c>
      <c r="T110" s="45"/>
      <c r="AC110" s="3">
        <v>4</v>
      </c>
      <c r="AD110" s="3"/>
      <c r="AE110" s="3">
        <f t="shared" si="133"/>
        <v>4</v>
      </c>
      <c r="AF110" s="50">
        <f t="shared" si="115"/>
        <v>40</v>
      </c>
    </row>
    <row r="111" spans="1:32" x14ac:dyDescent="0.2">
      <c r="A111" s="24" t="s">
        <v>33</v>
      </c>
      <c r="B111" s="7"/>
      <c r="C111" s="7"/>
      <c r="D111" s="3">
        <f t="shared" si="134"/>
        <v>0</v>
      </c>
      <c r="E111" s="2"/>
      <c r="F111" s="2"/>
      <c r="G111" s="39">
        <f t="shared" si="102"/>
        <v>0</v>
      </c>
      <c r="H111" s="39">
        <f t="shared" si="103"/>
        <v>0</v>
      </c>
      <c r="I111" s="39">
        <f t="shared" si="104"/>
        <v>0</v>
      </c>
      <c r="J111" s="2"/>
      <c r="K111" s="2"/>
      <c r="L111" s="3">
        <f t="shared" si="105"/>
        <v>0</v>
      </c>
      <c r="M111" s="3">
        <f t="shared" si="106"/>
        <v>0</v>
      </c>
      <c r="N111" s="3">
        <f t="shared" si="107"/>
        <v>0</v>
      </c>
      <c r="O111" s="3">
        <v>1428</v>
      </c>
      <c r="P111" s="2"/>
      <c r="Q111" s="3">
        <f t="shared" si="130"/>
        <v>1428</v>
      </c>
      <c r="R111" s="3">
        <f t="shared" si="131"/>
        <v>0</v>
      </c>
      <c r="S111" s="3">
        <f t="shared" si="132"/>
        <v>1428</v>
      </c>
      <c r="T111" s="45"/>
      <c r="AC111" s="3">
        <v>1427</v>
      </c>
      <c r="AD111" s="3"/>
      <c r="AE111" s="3">
        <f t="shared" si="133"/>
        <v>1427</v>
      </c>
      <c r="AF111" s="50">
        <f t="shared" si="115"/>
        <v>99.929971988795515</v>
      </c>
    </row>
    <row r="112" spans="1:32" x14ac:dyDescent="0.2">
      <c r="A112" s="24" t="str">
        <f>+A46</f>
        <v>Biztosító által fizetett kártérítések</v>
      </c>
      <c r="B112" s="7"/>
      <c r="C112" s="7"/>
      <c r="D112" s="3">
        <f t="shared" ref="D112" si="135">SUM(B112:C112)</f>
        <v>0</v>
      </c>
      <c r="E112" s="2"/>
      <c r="F112" s="2"/>
      <c r="G112" s="39">
        <f t="shared" ref="G112" si="136">+B112+E112</f>
        <v>0</v>
      </c>
      <c r="H112" s="39">
        <f t="shared" ref="H112" si="137">+C112+F112</f>
        <v>0</v>
      </c>
      <c r="I112" s="39">
        <f t="shared" ref="I112" si="138">+G112+H112</f>
        <v>0</v>
      </c>
      <c r="J112" s="2"/>
      <c r="K112" s="2"/>
      <c r="L112" s="3">
        <f t="shared" ref="L112" si="139">+G112+J112</f>
        <v>0</v>
      </c>
      <c r="M112" s="3">
        <f t="shared" ref="M112" si="140">+H112+K112</f>
        <v>0</v>
      </c>
      <c r="N112" s="3">
        <f t="shared" ref="N112" si="141">+L112+M112</f>
        <v>0</v>
      </c>
      <c r="O112" s="3"/>
      <c r="P112" s="2"/>
      <c r="Q112" s="3">
        <f t="shared" ref="Q112" si="142">+L112+O112</f>
        <v>0</v>
      </c>
      <c r="R112" s="3">
        <f t="shared" ref="R112" si="143">+M112+P112</f>
        <v>0</v>
      </c>
      <c r="S112" s="3">
        <f t="shared" ref="S112" si="144">+Q112+R112</f>
        <v>0</v>
      </c>
      <c r="T112" s="45"/>
      <c r="AC112" s="3"/>
      <c r="AD112" s="3"/>
      <c r="AE112" s="3">
        <f t="shared" si="133"/>
        <v>0</v>
      </c>
      <c r="AF112" s="50"/>
    </row>
    <row r="113" spans="1:32" x14ac:dyDescent="0.2">
      <c r="A113" s="24" t="s">
        <v>34</v>
      </c>
      <c r="B113" s="7"/>
      <c r="C113" s="7"/>
      <c r="D113" s="3">
        <f t="shared" si="134"/>
        <v>0</v>
      </c>
      <c r="E113" s="2"/>
      <c r="F113" s="2"/>
      <c r="G113" s="39">
        <f t="shared" si="102"/>
        <v>0</v>
      </c>
      <c r="H113" s="39">
        <f t="shared" si="103"/>
        <v>0</v>
      </c>
      <c r="I113" s="39">
        <f t="shared" si="104"/>
        <v>0</v>
      </c>
      <c r="J113" s="2"/>
      <c r="K113" s="2"/>
      <c r="L113" s="3">
        <f t="shared" si="105"/>
        <v>0</v>
      </c>
      <c r="M113" s="3">
        <f t="shared" si="106"/>
        <v>0</v>
      </c>
      <c r="N113" s="3">
        <f t="shared" si="107"/>
        <v>0</v>
      </c>
      <c r="O113" s="3">
        <v>5786</v>
      </c>
      <c r="P113" s="2"/>
      <c r="Q113" s="3">
        <f t="shared" ref="Q113" si="145">+L113+O113</f>
        <v>5786</v>
      </c>
      <c r="R113" s="3">
        <f t="shared" ref="R113" si="146">+M113+P113</f>
        <v>0</v>
      </c>
      <c r="S113" s="3">
        <f t="shared" ref="S113" si="147">+Q113+R113</f>
        <v>5786</v>
      </c>
      <c r="T113" s="45"/>
      <c r="AC113" s="3">
        <v>5752</v>
      </c>
      <c r="AD113" s="3"/>
      <c r="AE113" s="3">
        <f t="shared" si="133"/>
        <v>5752</v>
      </c>
      <c r="AF113" s="50">
        <f t="shared" si="115"/>
        <v>99.4123746975458</v>
      </c>
    </row>
    <row r="114" spans="1:32" x14ac:dyDescent="0.2">
      <c r="A114" s="25" t="s">
        <v>35</v>
      </c>
      <c r="B114" s="22">
        <f>SUM(B100:B103,B105:B106,B108:B113)</f>
        <v>7011</v>
      </c>
      <c r="C114" s="22">
        <f>SUM(C100:C103,C105:C106,C108:C113)</f>
        <v>0</v>
      </c>
      <c r="D114" s="22">
        <f>SUM(D100:D103,D105:D106,D108:D113)</f>
        <v>7011</v>
      </c>
      <c r="E114" s="22">
        <f t="shared" ref="E114:N114" si="148">SUM(E100:E103,E105:E106,E108:E113)</f>
        <v>0</v>
      </c>
      <c r="F114" s="22">
        <f t="shared" si="148"/>
        <v>0</v>
      </c>
      <c r="G114" s="22">
        <f t="shared" si="148"/>
        <v>7011</v>
      </c>
      <c r="H114" s="22">
        <f t="shared" si="148"/>
        <v>0</v>
      </c>
      <c r="I114" s="22">
        <f t="shared" si="148"/>
        <v>7011</v>
      </c>
      <c r="J114" s="22">
        <f t="shared" si="148"/>
        <v>0</v>
      </c>
      <c r="K114" s="22">
        <f t="shared" si="148"/>
        <v>0</v>
      </c>
      <c r="L114" s="22">
        <f t="shared" si="148"/>
        <v>7011</v>
      </c>
      <c r="M114" s="22">
        <f t="shared" si="148"/>
        <v>0</v>
      </c>
      <c r="N114" s="22">
        <f t="shared" si="148"/>
        <v>7011</v>
      </c>
      <c r="O114" s="22">
        <f t="shared" ref="O114:R114" si="149">SUM(O100:O103,O105:O106,O108:O113)</f>
        <v>9551</v>
      </c>
      <c r="P114" s="22">
        <f t="shared" si="149"/>
        <v>0</v>
      </c>
      <c r="Q114" s="22">
        <f t="shared" si="149"/>
        <v>16562</v>
      </c>
      <c r="R114" s="22">
        <f t="shared" si="149"/>
        <v>0</v>
      </c>
      <c r="S114" s="22">
        <f>SUM(S100:S103,S105:S106,S108,S110:S113)</f>
        <v>16562</v>
      </c>
      <c r="T114" s="45"/>
      <c r="AC114" s="22">
        <f t="shared" ref="AC114:AD114" si="150">SUM(AC100,AC101,AC102,AC103,AC105,AC106,AC108,AC110,AC111,AC112,AC113)</f>
        <v>16519</v>
      </c>
      <c r="AD114" s="22">
        <f t="shared" si="150"/>
        <v>0</v>
      </c>
      <c r="AE114" s="22">
        <f>SUM(AE100,AE101,AE102,AE103,AE105,AE106,AE108,AE110,AE111,AE112,AE113)</f>
        <v>16519</v>
      </c>
      <c r="AF114" s="51">
        <f t="shared" si="115"/>
        <v>99.740369520589297</v>
      </c>
    </row>
    <row r="115" spans="1:32" x14ac:dyDescent="0.2">
      <c r="A115" s="19" t="s">
        <v>36</v>
      </c>
      <c r="B115" s="7"/>
      <c r="C115" s="7"/>
      <c r="D115" s="3">
        <f>SUM(B115:C115)</f>
        <v>0</v>
      </c>
      <c r="E115" s="2"/>
      <c r="F115" s="2"/>
      <c r="G115" s="39">
        <f t="shared" si="102"/>
        <v>0</v>
      </c>
      <c r="H115" s="39">
        <f t="shared" si="103"/>
        <v>0</v>
      </c>
      <c r="I115" s="39">
        <f t="shared" si="104"/>
        <v>0</v>
      </c>
      <c r="J115" s="2"/>
      <c r="K115" s="2"/>
      <c r="L115" s="3">
        <f t="shared" si="105"/>
        <v>0</v>
      </c>
      <c r="M115" s="3">
        <f t="shared" si="106"/>
        <v>0</v>
      </c>
      <c r="N115" s="3">
        <f t="shared" si="107"/>
        <v>0</v>
      </c>
      <c r="O115" s="2"/>
      <c r="P115" s="2"/>
      <c r="Q115" s="3">
        <f t="shared" ref="Q115:Q124" si="151">+L115+O115</f>
        <v>0</v>
      </c>
      <c r="R115" s="3">
        <f t="shared" ref="R115:R124" si="152">+M115+P115</f>
        <v>0</v>
      </c>
      <c r="S115" s="3">
        <f t="shared" ref="S115:S124" si="153">+Q115+R115</f>
        <v>0</v>
      </c>
      <c r="T115" s="45"/>
      <c r="AC115" s="3"/>
      <c r="AD115" s="3"/>
      <c r="AE115" s="3">
        <f t="shared" ref="AE115:AE117" si="154">+AC115+AD115</f>
        <v>0</v>
      </c>
      <c r="AF115" s="50"/>
    </row>
    <row r="116" spans="1:32" x14ac:dyDescent="0.2">
      <c r="A116" s="15" t="s">
        <v>37</v>
      </c>
      <c r="B116" s="29"/>
      <c r="C116" s="29"/>
      <c r="D116" s="29">
        <f>SUM(B116:C116)</f>
        <v>0</v>
      </c>
      <c r="E116" s="2"/>
      <c r="F116" s="2"/>
      <c r="G116" s="39">
        <f t="shared" si="102"/>
        <v>0</v>
      </c>
      <c r="H116" s="39">
        <f t="shared" si="103"/>
        <v>0</v>
      </c>
      <c r="I116" s="39">
        <f t="shared" si="104"/>
        <v>0</v>
      </c>
      <c r="J116" s="2"/>
      <c r="K116" s="2"/>
      <c r="L116" s="3">
        <f t="shared" si="105"/>
        <v>0</v>
      </c>
      <c r="M116" s="3">
        <f t="shared" si="106"/>
        <v>0</v>
      </c>
      <c r="N116" s="3">
        <f t="shared" si="107"/>
        <v>0</v>
      </c>
      <c r="O116" s="2"/>
      <c r="P116" s="2"/>
      <c r="Q116" s="3">
        <f t="shared" si="151"/>
        <v>0</v>
      </c>
      <c r="R116" s="3">
        <f t="shared" si="152"/>
        <v>0</v>
      </c>
      <c r="S116" s="3">
        <f t="shared" si="153"/>
        <v>0</v>
      </c>
      <c r="T116" s="45"/>
      <c r="AC116" s="3"/>
      <c r="AD116" s="3"/>
      <c r="AE116" s="3">
        <f t="shared" si="154"/>
        <v>0</v>
      </c>
      <c r="AF116" s="50"/>
    </row>
    <row r="117" spans="1:32" x14ac:dyDescent="0.2">
      <c r="A117" s="13" t="s">
        <v>38</v>
      </c>
      <c r="B117" s="7"/>
      <c r="C117" s="7"/>
      <c r="D117" s="29">
        <f>SUM(B117:C117)</f>
        <v>0</v>
      </c>
      <c r="E117" s="2"/>
      <c r="F117" s="2"/>
      <c r="G117" s="39">
        <f t="shared" si="102"/>
        <v>0</v>
      </c>
      <c r="H117" s="39">
        <f t="shared" si="103"/>
        <v>0</v>
      </c>
      <c r="I117" s="39">
        <f t="shared" si="104"/>
        <v>0</v>
      </c>
      <c r="J117" s="2"/>
      <c r="K117" s="2"/>
      <c r="L117" s="3">
        <f t="shared" si="105"/>
        <v>0</v>
      </c>
      <c r="M117" s="3">
        <f t="shared" si="106"/>
        <v>0</v>
      </c>
      <c r="N117" s="3">
        <f t="shared" si="107"/>
        <v>0</v>
      </c>
      <c r="O117" s="2">
        <v>350</v>
      </c>
      <c r="P117" s="2"/>
      <c r="Q117" s="3">
        <f t="shared" si="151"/>
        <v>350</v>
      </c>
      <c r="R117" s="3">
        <f t="shared" si="152"/>
        <v>0</v>
      </c>
      <c r="S117" s="3">
        <f t="shared" si="153"/>
        <v>350</v>
      </c>
      <c r="T117" s="45"/>
      <c r="AC117" s="3">
        <v>350</v>
      </c>
      <c r="AD117" s="3"/>
      <c r="AE117" s="3">
        <f t="shared" si="154"/>
        <v>350</v>
      </c>
      <c r="AF117" s="50">
        <f t="shared" si="115"/>
        <v>100</v>
      </c>
    </row>
    <row r="118" spans="1:32" x14ac:dyDescent="0.2">
      <c r="A118" s="17" t="s">
        <v>39</v>
      </c>
      <c r="B118" s="9">
        <f>SUM(B115:B117)</f>
        <v>0</v>
      </c>
      <c r="C118" s="9">
        <f>SUM(C115:C117)</f>
        <v>0</v>
      </c>
      <c r="D118" s="9">
        <f t="shared" ref="D118:S118" si="155">SUM(D115:D117)</f>
        <v>0</v>
      </c>
      <c r="E118" s="9">
        <f t="shared" si="155"/>
        <v>0</v>
      </c>
      <c r="F118" s="9">
        <f t="shared" si="155"/>
        <v>0</v>
      </c>
      <c r="G118" s="9">
        <f t="shared" si="155"/>
        <v>0</v>
      </c>
      <c r="H118" s="9">
        <f t="shared" si="155"/>
        <v>0</v>
      </c>
      <c r="I118" s="9">
        <f t="shared" si="155"/>
        <v>0</v>
      </c>
      <c r="J118" s="9">
        <f t="shared" si="155"/>
        <v>0</v>
      </c>
      <c r="K118" s="9">
        <f t="shared" si="155"/>
        <v>0</v>
      </c>
      <c r="L118" s="9">
        <f t="shared" si="155"/>
        <v>0</v>
      </c>
      <c r="M118" s="9">
        <f t="shared" si="155"/>
        <v>0</v>
      </c>
      <c r="N118" s="9">
        <f t="shared" si="155"/>
        <v>0</v>
      </c>
      <c r="O118" s="9">
        <f t="shared" si="155"/>
        <v>350</v>
      </c>
      <c r="P118" s="9">
        <f t="shared" si="155"/>
        <v>0</v>
      </c>
      <c r="Q118" s="9">
        <f t="shared" si="155"/>
        <v>350</v>
      </c>
      <c r="R118" s="9">
        <f t="shared" si="155"/>
        <v>0</v>
      </c>
      <c r="S118" s="9">
        <f t="shared" si="155"/>
        <v>350</v>
      </c>
      <c r="T118" s="45"/>
      <c r="AC118" s="9">
        <f t="shared" ref="AC118:AE118" si="156">SUM(AC115:AC117)</f>
        <v>350</v>
      </c>
      <c r="AD118" s="9">
        <f t="shared" si="156"/>
        <v>0</v>
      </c>
      <c r="AE118" s="9">
        <f t="shared" si="156"/>
        <v>350</v>
      </c>
      <c r="AF118" s="51">
        <f t="shared" si="115"/>
        <v>100</v>
      </c>
    </row>
    <row r="119" spans="1:32" x14ac:dyDescent="0.2">
      <c r="A119" s="13" t="s">
        <v>40</v>
      </c>
      <c r="B119" s="7"/>
      <c r="C119" s="7"/>
      <c r="D119" s="3">
        <f>SUM(B119:C119)</f>
        <v>0</v>
      </c>
      <c r="E119" s="2"/>
      <c r="F119" s="2"/>
      <c r="G119" s="39">
        <f t="shared" si="102"/>
        <v>0</v>
      </c>
      <c r="H119" s="39">
        <f t="shared" si="103"/>
        <v>0</v>
      </c>
      <c r="I119" s="39">
        <f t="shared" si="104"/>
        <v>0</v>
      </c>
      <c r="J119" s="2"/>
      <c r="K119" s="2"/>
      <c r="L119" s="3">
        <f t="shared" si="105"/>
        <v>0</v>
      </c>
      <c r="M119" s="3">
        <f t="shared" si="106"/>
        <v>0</v>
      </c>
      <c r="N119" s="3">
        <f t="shared" si="107"/>
        <v>0</v>
      </c>
      <c r="O119" s="2"/>
      <c r="P119" s="2"/>
      <c r="Q119" s="3">
        <f t="shared" si="151"/>
        <v>0</v>
      </c>
      <c r="R119" s="3">
        <f t="shared" si="152"/>
        <v>0</v>
      </c>
      <c r="S119" s="3">
        <f t="shared" si="153"/>
        <v>0</v>
      </c>
      <c r="T119" s="45"/>
      <c r="AC119" s="3"/>
      <c r="AD119" s="3"/>
      <c r="AE119" s="3">
        <f t="shared" ref="AE119:AE120" si="157">+AC119+AD119</f>
        <v>0</v>
      </c>
      <c r="AF119" s="50"/>
    </row>
    <row r="120" spans="1:32" x14ac:dyDescent="0.2">
      <c r="A120" s="13" t="s">
        <v>41</v>
      </c>
      <c r="B120" s="7"/>
      <c r="C120" s="7"/>
      <c r="D120" s="3">
        <f>SUM(B120:C120)</f>
        <v>0</v>
      </c>
      <c r="E120" s="40"/>
      <c r="F120" s="2"/>
      <c r="G120" s="39">
        <f t="shared" si="102"/>
        <v>0</v>
      </c>
      <c r="H120" s="39">
        <f t="shared" si="103"/>
        <v>0</v>
      </c>
      <c r="I120" s="39">
        <f t="shared" si="104"/>
        <v>0</v>
      </c>
      <c r="J120" s="2"/>
      <c r="K120" s="2"/>
      <c r="L120" s="3">
        <f t="shared" si="105"/>
        <v>0</v>
      </c>
      <c r="M120" s="3">
        <f t="shared" si="106"/>
        <v>0</v>
      </c>
      <c r="N120" s="3">
        <f t="shared" si="107"/>
        <v>0</v>
      </c>
      <c r="O120" s="2"/>
      <c r="P120" s="2"/>
      <c r="Q120" s="3">
        <f t="shared" si="151"/>
        <v>0</v>
      </c>
      <c r="R120" s="3">
        <f t="shared" si="152"/>
        <v>0</v>
      </c>
      <c r="S120" s="3">
        <f t="shared" si="153"/>
        <v>0</v>
      </c>
      <c r="T120" s="45"/>
      <c r="AC120" s="3"/>
      <c r="AD120" s="3"/>
      <c r="AE120" s="3">
        <f t="shared" si="157"/>
        <v>0</v>
      </c>
      <c r="AF120" s="50"/>
    </row>
    <row r="121" spans="1:32" x14ac:dyDescent="0.2">
      <c r="A121" s="16" t="s">
        <v>42</v>
      </c>
      <c r="B121" s="22">
        <f>SUM(B119:B120)</f>
        <v>0</v>
      </c>
      <c r="C121" s="22">
        <f>SUM(C119:C120)</f>
        <v>0</v>
      </c>
      <c r="D121" s="22">
        <f t="shared" ref="D121:O121" si="158">SUM(D119:D120)</f>
        <v>0</v>
      </c>
      <c r="E121" s="22">
        <f t="shared" si="158"/>
        <v>0</v>
      </c>
      <c r="F121" s="22">
        <f t="shared" si="158"/>
        <v>0</v>
      </c>
      <c r="G121" s="22">
        <f t="shared" si="158"/>
        <v>0</v>
      </c>
      <c r="H121" s="22">
        <f t="shared" si="158"/>
        <v>0</v>
      </c>
      <c r="I121" s="22">
        <f t="shared" si="158"/>
        <v>0</v>
      </c>
      <c r="J121" s="22">
        <f t="shared" si="158"/>
        <v>0</v>
      </c>
      <c r="K121" s="22">
        <f t="shared" si="158"/>
        <v>0</v>
      </c>
      <c r="L121" s="22">
        <f t="shared" si="158"/>
        <v>0</v>
      </c>
      <c r="M121" s="22">
        <f t="shared" si="158"/>
        <v>0</v>
      </c>
      <c r="N121" s="22">
        <f t="shared" si="158"/>
        <v>0</v>
      </c>
      <c r="O121" s="22">
        <f t="shared" si="158"/>
        <v>0</v>
      </c>
      <c r="P121" s="22">
        <f t="shared" ref="P121" si="159">SUM(P119:P120)</f>
        <v>0</v>
      </c>
      <c r="Q121" s="22">
        <f t="shared" ref="Q121" si="160">SUM(Q119:Q120)</f>
        <v>0</v>
      </c>
      <c r="R121" s="22">
        <f t="shared" ref="R121" si="161">SUM(R119:R120)</f>
        <v>0</v>
      </c>
      <c r="S121" s="22">
        <f t="shared" ref="S121" si="162">SUM(S119:S120)</f>
        <v>0</v>
      </c>
      <c r="T121" s="45"/>
      <c r="AC121" s="22">
        <f t="shared" ref="AC121:AE121" si="163">SUM(AC119:AC120)</f>
        <v>0</v>
      </c>
      <c r="AD121" s="22">
        <f t="shared" si="163"/>
        <v>0</v>
      </c>
      <c r="AE121" s="22">
        <f t="shared" si="163"/>
        <v>0</v>
      </c>
      <c r="AF121" s="51"/>
    </row>
    <row r="122" spans="1:32" x14ac:dyDescent="0.2">
      <c r="A122" s="13" t="s">
        <v>43</v>
      </c>
      <c r="B122" s="7"/>
      <c r="C122" s="7"/>
      <c r="D122" s="3">
        <f>SUM(B122:C122)</f>
        <v>0</v>
      </c>
      <c r="E122" s="2"/>
      <c r="F122" s="2"/>
      <c r="G122" s="39">
        <f t="shared" si="102"/>
        <v>0</v>
      </c>
      <c r="H122" s="39">
        <f t="shared" si="103"/>
        <v>0</v>
      </c>
      <c r="I122" s="39">
        <f t="shared" si="104"/>
        <v>0</v>
      </c>
      <c r="J122" s="2"/>
      <c r="K122" s="2"/>
      <c r="L122" s="3">
        <f t="shared" si="105"/>
        <v>0</v>
      </c>
      <c r="M122" s="3">
        <f t="shared" si="106"/>
        <v>0</v>
      </c>
      <c r="N122" s="3">
        <f t="shared" si="107"/>
        <v>0</v>
      </c>
      <c r="O122" s="2"/>
      <c r="P122" s="2"/>
      <c r="Q122" s="3">
        <f t="shared" si="151"/>
        <v>0</v>
      </c>
      <c r="R122" s="3">
        <f t="shared" si="152"/>
        <v>0</v>
      </c>
      <c r="S122" s="3">
        <f t="shared" si="153"/>
        <v>0</v>
      </c>
      <c r="T122" s="45"/>
      <c r="AC122" s="3"/>
      <c r="AD122" s="3"/>
      <c r="AE122" s="3">
        <f t="shared" ref="AE122:AE123" si="164">+AC122+AD122</f>
        <v>0</v>
      </c>
      <c r="AF122" s="50"/>
    </row>
    <row r="123" spans="1:32" x14ac:dyDescent="0.2">
      <c r="A123" s="13" t="s">
        <v>44</v>
      </c>
      <c r="B123" s="7"/>
      <c r="C123" s="7"/>
      <c r="D123" s="3">
        <f>SUM(B123:C123)</f>
        <v>0</v>
      </c>
      <c r="E123" s="2"/>
      <c r="F123" s="2"/>
      <c r="G123" s="39">
        <f t="shared" si="102"/>
        <v>0</v>
      </c>
      <c r="H123" s="39">
        <f t="shared" si="103"/>
        <v>0</v>
      </c>
      <c r="I123" s="39">
        <f t="shared" si="104"/>
        <v>0</v>
      </c>
      <c r="J123" s="2"/>
      <c r="K123" s="2"/>
      <c r="L123" s="3">
        <f t="shared" si="105"/>
        <v>0</v>
      </c>
      <c r="M123" s="3">
        <f t="shared" si="106"/>
        <v>0</v>
      </c>
      <c r="N123" s="3">
        <f t="shared" si="107"/>
        <v>0</v>
      </c>
      <c r="O123" s="2"/>
      <c r="P123" s="2"/>
      <c r="Q123" s="3">
        <f t="shared" si="151"/>
        <v>0</v>
      </c>
      <c r="R123" s="3">
        <f t="shared" si="152"/>
        <v>0</v>
      </c>
      <c r="S123" s="3">
        <f t="shared" si="153"/>
        <v>0</v>
      </c>
      <c r="T123" s="45"/>
      <c r="AC123" s="3"/>
      <c r="AD123" s="3"/>
      <c r="AE123" s="3">
        <f t="shared" si="164"/>
        <v>0</v>
      </c>
      <c r="AF123" s="50"/>
    </row>
    <row r="124" spans="1:32" x14ac:dyDescent="0.2">
      <c r="A124" s="16" t="s">
        <v>45</v>
      </c>
      <c r="B124" s="9">
        <f>SUM(B122:B123)</f>
        <v>0</v>
      </c>
      <c r="C124" s="9">
        <f>SUM(C122:C123)</f>
        <v>0</v>
      </c>
      <c r="D124" s="9">
        <f>SUM(D122:D123)</f>
        <v>0</v>
      </c>
      <c r="E124" s="2"/>
      <c r="F124" s="2"/>
      <c r="G124" s="39">
        <f t="shared" si="102"/>
        <v>0</v>
      </c>
      <c r="H124" s="39">
        <f t="shared" si="103"/>
        <v>0</v>
      </c>
      <c r="I124" s="39">
        <f t="shared" si="104"/>
        <v>0</v>
      </c>
      <c r="J124" s="2"/>
      <c r="K124" s="2"/>
      <c r="L124" s="3">
        <f t="shared" si="105"/>
        <v>0</v>
      </c>
      <c r="M124" s="3">
        <f t="shared" si="106"/>
        <v>0</v>
      </c>
      <c r="N124" s="3">
        <f t="shared" si="107"/>
        <v>0</v>
      </c>
      <c r="O124" s="2"/>
      <c r="P124" s="2"/>
      <c r="Q124" s="3">
        <f t="shared" si="151"/>
        <v>0</v>
      </c>
      <c r="R124" s="3">
        <f t="shared" si="152"/>
        <v>0</v>
      </c>
      <c r="S124" s="3">
        <f t="shared" si="153"/>
        <v>0</v>
      </c>
      <c r="T124" s="45"/>
      <c r="AC124" s="9">
        <f t="shared" ref="AC124:AE124" si="165">SUM(AC122:AC123)</f>
        <v>0</v>
      </c>
      <c r="AD124" s="9">
        <f t="shared" si="165"/>
        <v>0</v>
      </c>
      <c r="AE124" s="9">
        <f t="shared" si="165"/>
        <v>0</v>
      </c>
      <c r="AF124" s="51"/>
    </row>
    <row r="125" spans="1:32" x14ac:dyDescent="0.2">
      <c r="A125" s="17" t="s">
        <v>46</v>
      </c>
      <c r="B125" s="22">
        <f>SUM(B83,B86,B89,B99,B114,B118,B121,B124)</f>
        <v>271011</v>
      </c>
      <c r="C125" s="22">
        <f>SUM(C83,C86,C89,C99,C114,C118,C121,C124)</f>
        <v>0</v>
      </c>
      <c r="D125" s="22">
        <f>SUM(D83,D86,D89,D99,D114,D118,D121,D124)</f>
        <v>271011</v>
      </c>
      <c r="E125" s="22">
        <f t="shared" ref="E125:N125" si="166">SUM(E83,E86,E89,E99,E114,E118,E121,E124)</f>
        <v>26000</v>
      </c>
      <c r="F125" s="22">
        <f t="shared" si="166"/>
        <v>0</v>
      </c>
      <c r="G125" s="22">
        <f t="shared" si="166"/>
        <v>297011</v>
      </c>
      <c r="H125" s="22">
        <f t="shared" si="166"/>
        <v>0</v>
      </c>
      <c r="I125" s="22">
        <f t="shared" si="166"/>
        <v>297011</v>
      </c>
      <c r="J125" s="22">
        <f t="shared" si="166"/>
        <v>0</v>
      </c>
      <c r="K125" s="22">
        <f t="shared" si="166"/>
        <v>0</v>
      </c>
      <c r="L125" s="22">
        <f t="shared" si="166"/>
        <v>297011</v>
      </c>
      <c r="M125" s="22">
        <f t="shared" si="166"/>
        <v>0</v>
      </c>
      <c r="N125" s="22">
        <f t="shared" si="166"/>
        <v>297011</v>
      </c>
      <c r="O125" s="22">
        <f t="shared" ref="O125:S125" si="167">SUM(O83,O86,O89,O99,O114,O118,O121,O124)</f>
        <v>24215</v>
      </c>
      <c r="P125" s="22">
        <f t="shared" si="167"/>
        <v>0</v>
      </c>
      <c r="Q125" s="22">
        <f t="shared" si="167"/>
        <v>321226</v>
      </c>
      <c r="R125" s="22">
        <f t="shared" si="167"/>
        <v>0</v>
      </c>
      <c r="S125" s="22">
        <f t="shared" si="167"/>
        <v>321226</v>
      </c>
      <c r="T125" s="45"/>
      <c r="AC125" s="22">
        <f t="shared" ref="AC125:AE125" si="168">SUM(AC83,AC86,AC89,AC99,AC114,AC118,AC121,AC124)</f>
        <v>321183</v>
      </c>
      <c r="AD125" s="22">
        <f t="shared" si="168"/>
        <v>0</v>
      </c>
      <c r="AE125" s="22">
        <f t="shared" si="168"/>
        <v>321183</v>
      </c>
      <c r="AF125" s="51">
        <f t="shared" si="115"/>
        <v>99.986613785932647</v>
      </c>
    </row>
    <row r="126" spans="1:32" x14ac:dyDescent="0.2">
      <c r="A126" s="35" t="s">
        <v>51</v>
      </c>
      <c r="B126" s="7"/>
      <c r="C126" s="7"/>
      <c r="D126" s="3">
        <f>SUM(B126:C126)</f>
        <v>0</v>
      </c>
      <c r="E126" s="2"/>
      <c r="F126" s="2"/>
      <c r="G126" s="39">
        <f t="shared" si="102"/>
        <v>0</v>
      </c>
      <c r="H126" s="39">
        <f t="shared" si="103"/>
        <v>0</v>
      </c>
      <c r="I126" s="39">
        <f t="shared" si="104"/>
        <v>0</v>
      </c>
      <c r="J126" s="2"/>
      <c r="K126" s="2"/>
      <c r="L126" s="3">
        <f t="shared" si="105"/>
        <v>0</v>
      </c>
      <c r="M126" s="3">
        <f t="shared" si="106"/>
        <v>0</v>
      </c>
      <c r="N126" s="3">
        <f t="shared" si="107"/>
        <v>0</v>
      </c>
      <c r="O126" s="2"/>
      <c r="P126" s="2"/>
      <c r="Q126" s="3">
        <f t="shared" ref="Q126:Q130" si="169">+L126+O126</f>
        <v>0</v>
      </c>
      <c r="R126" s="3">
        <f t="shared" ref="R126:R130" si="170">+M126+P126</f>
        <v>0</v>
      </c>
      <c r="S126" s="3">
        <f t="shared" ref="S126:S130" si="171">+Q126+R126</f>
        <v>0</v>
      </c>
      <c r="T126" s="45"/>
      <c r="AC126" s="3"/>
      <c r="AD126" s="3"/>
      <c r="AE126" s="3">
        <f t="shared" ref="AE126:AE130" si="172">+AC126+AD126</f>
        <v>0</v>
      </c>
      <c r="AF126" s="50"/>
    </row>
    <row r="127" spans="1:32" x14ac:dyDescent="0.2">
      <c r="A127" s="2" t="s">
        <v>52</v>
      </c>
      <c r="B127" s="7"/>
      <c r="C127" s="7"/>
      <c r="D127" s="3">
        <f>SUM(B127:C127)</f>
        <v>0</v>
      </c>
      <c r="E127" s="2"/>
      <c r="F127" s="2"/>
      <c r="G127" s="39">
        <f t="shared" si="102"/>
        <v>0</v>
      </c>
      <c r="H127" s="39">
        <f t="shared" si="103"/>
        <v>0</v>
      </c>
      <c r="I127" s="39">
        <f t="shared" si="104"/>
        <v>0</v>
      </c>
      <c r="J127" s="2"/>
      <c r="K127" s="2"/>
      <c r="L127" s="3">
        <f t="shared" si="105"/>
        <v>0</v>
      </c>
      <c r="M127" s="3">
        <f t="shared" si="106"/>
        <v>0</v>
      </c>
      <c r="N127" s="3">
        <f t="shared" si="107"/>
        <v>0</v>
      </c>
      <c r="O127" s="2"/>
      <c r="P127" s="2"/>
      <c r="Q127" s="3">
        <f t="shared" si="169"/>
        <v>0</v>
      </c>
      <c r="R127" s="3">
        <f t="shared" si="170"/>
        <v>0</v>
      </c>
      <c r="S127" s="3">
        <f t="shared" si="171"/>
        <v>0</v>
      </c>
      <c r="T127" s="45"/>
      <c r="AC127" s="3"/>
      <c r="AD127" s="3"/>
      <c r="AE127" s="3">
        <f t="shared" si="172"/>
        <v>0</v>
      </c>
      <c r="AF127" s="50"/>
    </row>
    <row r="128" spans="1:32" x14ac:dyDescent="0.2">
      <c r="A128" s="14" t="s">
        <v>49</v>
      </c>
      <c r="B128" s="7"/>
      <c r="C128" s="7"/>
      <c r="D128" s="3">
        <f>SUM(B128:C128)</f>
        <v>0</v>
      </c>
      <c r="E128" s="8">
        <v>24483</v>
      </c>
      <c r="F128" s="2">
        <v>88</v>
      </c>
      <c r="G128" s="39">
        <f t="shared" si="102"/>
        <v>24483</v>
      </c>
      <c r="H128" s="39">
        <f t="shared" si="103"/>
        <v>88</v>
      </c>
      <c r="I128" s="39">
        <f t="shared" si="104"/>
        <v>24571</v>
      </c>
      <c r="J128" s="2"/>
      <c r="K128" s="2"/>
      <c r="L128" s="3">
        <f t="shared" si="105"/>
        <v>24483</v>
      </c>
      <c r="M128" s="3">
        <f t="shared" si="106"/>
        <v>88</v>
      </c>
      <c r="N128" s="3">
        <f t="shared" si="107"/>
        <v>24571</v>
      </c>
      <c r="O128" s="2"/>
      <c r="P128" s="2"/>
      <c r="Q128" s="3">
        <f t="shared" si="169"/>
        <v>24483</v>
      </c>
      <c r="R128" s="3">
        <f t="shared" si="170"/>
        <v>88</v>
      </c>
      <c r="S128" s="3">
        <f t="shared" si="171"/>
        <v>24571</v>
      </c>
      <c r="T128" s="45"/>
      <c r="AC128" s="3">
        <v>24571</v>
      </c>
      <c r="AD128" s="3"/>
      <c r="AE128" s="3">
        <f t="shared" si="172"/>
        <v>24571</v>
      </c>
      <c r="AF128" s="50">
        <f t="shared" si="115"/>
        <v>100</v>
      </c>
    </row>
    <row r="129" spans="1:32" x14ac:dyDescent="0.2">
      <c r="A129" s="36" t="s">
        <v>116</v>
      </c>
      <c r="B129" s="7"/>
      <c r="C129" s="7"/>
      <c r="D129" s="3"/>
      <c r="E129" s="8"/>
      <c r="F129" s="2"/>
      <c r="G129" s="39"/>
      <c r="H129" s="39"/>
      <c r="I129" s="39"/>
      <c r="J129" s="2"/>
      <c r="K129" s="2"/>
      <c r="L129" s="3"/>
      <c r="M129" s="3"/>
      <c r="N129" s="3"/>
      <c r="O129" s="2"/>
      <c r="P129" s="2"/>
      <c r="Q129" s="3"/>
      <c r="R129" s="3"/>
      <c r="S129" s="3"/>
      <c r="T129" s="45"/>
      <c r="AC129" s="3"/>
      <c r="AD129" s="3"/>
      <c r="AE129" s="3"/>
      <c r="AF129" s="50"/>
    </row>
    <row r="130" spans="1:32" x14ac:dyDescent="0.2">
      <c r="A130" s="36" t="s">
        <v>69</v>
      </c>
      <c r="B130" s="7"/>
      <c r="C130" s="7"/>
      <c r="D130" s="3">
        <f>SUM(B130:C130)</f>
        <v>0</v>
      </c>
      <c r="E130" s="2"/>
      <c r="F130" s="2"/>
      <c r="G130" s="39">
        <f t="shared" ref="G130" si="173">+B130+E130</f>
        <v>0</v>
      </c>
      <c r="H130" s="39">
        <f t="shared" ref="H130" si="174">+C130+F130</f>
        <v>0</v>
      </c>
      <c r="I130" s="39">
        <f t="shared" ref="I130" si="175">+G130+H130</f>
        <v>0</v>
      </c>
      <c r="J130" s="2"/>
      <c r="K130" s="2"/>
      <c r="L130" s="3">
        <f t="shared" si="105"/>
        <v>0</v>
      </c>
      <c r="M130" s="3">
        <f t="shared" si="106"/>
        <v>0</v>
      </c>
      <c r="N130" s="3">
        <f t="shared" si="107"/>
        <v>0</v>
      </c>
      <c r="O130" s="2"/>
      <c r="P130" s="2"/>
      <c r="Q130" s="3">
        <f t="shared" si="169"/>
        <v>0</v>
      </c>
      <c r="R130" s="3">
        <f t="shared" si="170"/>
        <v>0</v>
      </c>
      <c r="S130" s="3">
        <f t="shared" si="171"/>
        <v>0</v>
      </c>
      <c r="T130" s="45"/>
      <c r="AC130" s="3"/>
      <c r="AD130" s="3"/>
      <c r="AE130" s="3">
        <f t="shared" si="172"/>
        <v>0</v>
      </c>
      <c r="AF130" s="50"/>
    </row>
    <row r="131" spans="1:32" x14ac:dyDescent="0.2">
      <c r="A131" s="16" t="s">
        <v>47</v>
      </c>
      <c r="B131" s="4">
        <f>SUM(B126:B130)</f>
        <v>0</v>
      </c>
      <c r="C131" s="4">
        <f t="shared" ref="C131:I131" si="176">SUM(C126:C130)</f>
        <v>0</v>
      </c>
      <c r="D131" s="4">
        <f t="shared" si="176"/>
        <v>0</v>
      </c>
      <c r="E131" s="4">
        <f t="shared" si="176"/>
        <v>24483</v>
      </c>
      <c r="F131" s="4">
        <f t="shared" si="176"/>
        <v>88</v>
      </c>
      <c r="G131" s="4">
        <f t="shared" si="176"/>
        <v>24483</v>
      </c>
      <c r="H131" s="4">
        <f t="shared" si="176"/>
        <v>88</v>
      </c>
      <c r="I131" s="4">
        <f t="shared" si="176"/>
        <v>24571</v>
      </c>
      <c r="J131" s="4">
        <f t="shared" ref="J131:N131" si="177">SUM(J126:J130)</f>
        <v>0</v>
      </c>
      <c r="K131" s="4">
        <f t="shared" si="177"/>
        <v>0</v>
      </c>
      <c r="L131" s="4">
        <f t="shared" si="177"/>
        <v>24483</v>
      </c>
      <c r="M131" s="4">
        <f t="shared" si="177"/>
        <v>88</v>
      </c>
      <c r="N131" s="4">
        <f t="shared" si="177"/>
        <v>24571</v>
      </c>
      <c r="O131" s="4">
        <f t="shared" ref="O131:S131" si="178">SUM(O126:O130)</f>
        <v>0</v>
      </c>
      <c r="P131" s="4">
        <f t="shared" si="178"/>
        <v>0</v>
      </c>
      <c r="Q131" s="4">
        <f t="shared" si="178"/>
        <v>24483</v>
      </c>
      <c r="R131" s="4">
        <f t="shared" si="178"/>
        <v>88</v>
      </c>
      <c r="S131" s="4">
        <f t="shared" si="178"/>
        <v>24571</v>
      </c>
      <c r="T131" s="45"/>
      <c r="AC131" s="4">
        <f t="shared" ref="AC131:AE131" si="179">SUM(AC126:AC130)</f>
        <v>24571</v>
      </c>
      <c r="AD131" s="4">
        <f t="shared" si="179"/>
        <v>0</v>
      </c>
      <c r="AE131" s="4">
        <f t="shared" si="179"/>
        <v>24571</v>
      </c>
      <c r="AF131" s="51">
        <f t="shared" si="115"/>
        <v>100</v>
      </c>
    </row>
    <row r="132" spans="1:32" x14ac:dyDescent="0.2">
      <c r="A132" s="18" t="s">
        <v>9</v>
      </c>
      <c r="B132" s="4">
        <f>SUM(B125,B131)</f>
        <v>271011</v>
      </c>
      <c r="C132" s="4">
        <f>SUM(C125,C131)</f>
        <v>0</v>
      </c>
      <c r="D132" s="4">
        <f>SUM(D125,D131)</f>
        <v>271011</v>
      </c>
      <c r="E132" s="4">
        <f t="shared" ref="E132:I132" si="180">SUM(E125,E131)</f>
        <v>50483</v>
      </c>
      <c r="F132" s="4">
        <f t="shared" si="180"/>
        <v>88</v>
      </c>
      <c r="G132" s="4">
        <f t="shared" si="180"/>
        <v>321494</v>
      </c>
      <c r="H132" s="4">
        <f t="shared" si="180"/>
        <v>88</v>
      </c>
      <c r="I132" s="4">
        <f t="shared" si="180"/>
        <v>321582</v>
      </c>
      <c r="J132" s="4">
        <f t="shared" ref="J132:N132" si="181">SUM(J125,J131)</f>
        <v>0</v>
      </c>
      <c r="K132" s="4">
        <f t="shared" si="181"/>
        <v>0</v>
      </c>
      <c r="L132" s="4">
        <f t="shared" si="181"/>
        <v>321494</v>
      </c>
      <c r="M132" s="4">
        <f t="shared" si="181"/>
        <v>88</v>
      </c>
      <c r="N132" s="4">
        <f t="shared" si="181"/>
        <v>321582</v>
      </c>
      <c r="O132" s="4">
        <f t="shared" ref="O132:S132" si="182">SUM(O125,O131)</f>
        <v>24215</v>
      </c>
      <c r="P132" s="4">
        <f t="shared" si="182"/>
        <v>0</v>
      </c>
      <c r="Q132" s="4">
        <f t="shared" si="182"/>
        <v>345709</v>
      </c>
      <c r="R132" s="4">
        <f t="shared" si="182"/>
        <v>88</v>
      </c>
      <c r="S132" s="4">
        <f t="shared" si="182"/>
        <v>345797</v>
      </c>
      <c r="T132" s="45"/>
      <c r="AC132" s="4">
        <f t="shared" ref="AC132:AE132" si="183">SUM(AC125,AC131)</f>
        <v>345754</v>
      </c>
      <c r="AD132" s="4">
        <f t="shared" si="183"/>
        <v>0</v>
      </c>
      <c r="AE132" s="4">
        <f t="shared" si="183"/>
        <v>345754</v>
      </c>
      <c r="AF132" s="51">
        <f t="shared" si="115"/>
        <v>99.987564958631808</v>
      </c>
    </row>
    <row r="133" spans="1:32" x14ac:dyDescent="0.2">
      <c r="T133" s="45"/>
    </row>
    <row r="134" spans="1:32" x14ac:dyDescent="0.2">
      <c r="O134" s="10"/>
      <c r="P134" s="10"/>
      <c r="Q134" s="10"/>
      <c r="R134" s="10"/>
      <c r="T134" s="45"/>
      <c r="AF134" s="10" t="s">
        <v>8</v>
      </c>
    </row>
    <row r="135" spans="1:32" x14ac:dyDescent="0.2">
      <c r="A135" s="60" t="str">
        <f>+A3</f>
        <v>Komárom Város 2024. évi  bevételei</v>
      </c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</row>
    <row r="136" spans="1:32" x14ac:dyDescent="0.2">
      <c r="O136" s="11"/>
      <c r="P136" s="11"/>
      <c r="Q136" s="11"/>
      <c r="R136" s="11"/>
      <c r="T136" s="45"/>
      <c r="AF136" s="11" t="s">
        <v>7</v>
      </c>
    </row>
    <row r="137" spans="1:32" ht="24" customHeight="1" x14ac:dyDescent="0.2">
      <c r="A137" s="62"/>
      <c r="B137" s="61" t="s">
        <v>60</v>
      </c>
      <c r="C137" s="61"/>
      <c r="D137" s="61"/>
      <c r="E137" s="53" t="s">
        <v>63</v>
      </c>
      <c r="F137" s="54"/>
      <c r="G137" s="55" t="s">
        <v>66</v>
      </c>
      <c r="H137" s="56"/>
      <c r="I137" s="57"/>
      <c r="J137" s="53" t="s">
        <v>63</v>
      </c>
      <c r="K137" s="54"/>
      <c r="L137" s="55" t="s">
        <v>66</v>
      </c>
      <c r="M137" s="56"/>
      <c r="N137" s="57"/>
      <c r="O137" s="53" t="s">
        <v>63</v>
      </c>
      <c r="P137" s="54"/>
      <c r="Q137" s="55" t="s">
        <v>66</v>
      </c>
      <c r="R137" s="56"/>
      <c r="S137" s="57"/>
      <c r="T137" s="45"/>
      <c r="AC137" s="55" t="s">
        <v>113</v>
      </c>
      <c r="AD137" s="56"/>
      <c r="AE137" s="57"/>
      <c r="AF137" s="61" t="s">
        <v>109</v>
      </c>
    </row>
    <row r="138" spans="1:32" ht="12.75" customHeight="1" x14ac:dyDescent="0.2">
      <c r="A138" s="62"/>
      <c r="B138" s="57" t="s">
        <v>5</v>
      </c>
      <c r="C138" s="55" t="s">
        <v>6</v>
      </c>
      <c r="D138" s="61" t="str">
        <f>+D6</f>
        <v>1/2024.(I.24.) önk.rendelet eredeti ei.</v>
      </c>
      <c r="E138" s="58" t="s">
        <v>5</v>
      </c>
      <c r="F138" s="58" t="s">
        <v>6</v>
      </c>
      <c r="G138" s="58" t="s">
        <v>5</v>
      </c>
      <c r="H138" s="58" t="s">
        <v>6</v>
      </c>
      <c r="I138" s="61" t="str">
        <f>+I6</f>
        <v>5/2024.(VI.26.) önk.rendelet mód. ei.</v>
      </c>
      <c r="J138" s="58" t="s">
        <v>5</v>
      </c>
      <c r="K138" s="58" t="s">
        <v>6</v>
      </c>
      <c r="L138" s="58" t="s">
        <v>5</v>
      </c>
      <c r="M138" s="58" t="s">
        <v>6</v>
      </c>
      <c r="N138" s="61" t="str">
        <f>+N6</f>
        <v>280/2024.(X.24.) önk.rendelet mód. ei.</v>
      </c>
      <c r="O138" s="58" t="s">
        <v>5</v>
      </c>
      <c r="P138" s="58" t="s">
        <v>6</v>
      </c>
      <c r="Q138" s="58" t="s">
        <v>5</v>
      </c>
      <c r="R138" s="58" t="s">
        <v>6</v>
      </c>
      <c r="S138" s="61" t="str">
        <f>+S6</f>
        <v>10/2025.(V.22.) önk.rendelet mód. ei.</v>
      </c>
      <c r="T138" s="45"/>
      <c r="AC138" s="58" t="s">
        <v>5</v>
      </c>
      <c r="AD138" s="58" t="s">
        <v>6</v>
      </c>
      <c r="AE138" s="58" t="s">
        <v>110</v>
      </c>
      <c r="AF138" s="61"/>
    </row>
    <row r="139" spans="1:32" ht="31.5" customHeight="1" x14ac:dyDescent="0.2">
      <c r="A139" s="62"/>
      <c r="B139" s="57"/>
      <c r="C139" s="55"/>
      <c r="D139" s="61"/>
      <c r="E139" s="59"/>
      <c r="F139" s="59"/>
      <c r="G139" s="59"/>
      <c r="H139" s="59"/>
      <c r="I139" s="61"/>
      <c r="J139" s="59"/>
      <c r="K139" s="59"/>
      <c r="L139" s="59"/>
      <c r="M139" s="59"/>
      <c r="N139" s="61"/>
      <c r="O139" s="59"/>
      <c r="P139" s="59"/>
      <c r="Q139" s="59"/>
      <c r="R139" s="59"/>
      <c r="S139" s="61"/>
      <c r="T139" s="45"/>
      <c r="AC139" s="59"/>
      <c r="AD139" s="59"/>
      <c r="AE139" s="59"/>
      <c r="AF139" s="61"/>
    </row>
    <row r="140" spans="1:32" x14ac:dyDescent="0.2">
      <c r="A140" s="12" t="s">
        <v>4</v>
      </c>
      <c r="B140" s="5"/>
      <c r="C140" s="5"/>
      <c r="D140" s="2"/>
      <c r="E140" s="2"/>
      <c r="F140" s="2"/>
      <c r="G140" s="39"/>
      <c r="H140" s="39"/>
      <c r="I140" s="39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45"/>
      <c r="AC140" s="2"/>
      <c r="AD140" s="2"/>
      <c r="AE140" s="2"/>
      <c r="AF140" s="2"/>
    </row>
    <row r="141" spans="1:32" x14ac:dyDescent="0.2">
      <c r="A141" s="21" t="s">
        <v>10</v>
      </c>
      <c r="B141" s="6"/>
      <c r="C141" s="6"/>
      <c r="D141" s="3">
        <f t="shared" ref="D141:D148" si="184">SUM(B141:C141)</f>
        <v>0</v>
      </c>
      <c r="E141" s="2"/>
      <c r="F141" s="2"/>
      <c r="G141" s="39">
        <f t="shared" ref="G141:G192" si="185">+B141+E141</f>
        <v>0</v>
      </c>
      <c r="H141" s="39">
        <f t="shared" ref="H141:H192" si="186">+C141+F141</f>
        <v>0</v>
      </c>
      <c r="I141" s="39">
        <f t="shared" ref="I141:I192" si="187">+G141+H141</f>
        <v>0</v>
      </c>
      <c r="J141" s="2"/>
      <c r="K141" s="2"/>
      <c r="L141" s="3">
        <f t="shared" ref="L141" si="188">+G141+J141</f>
        <v>0</v>
      </c>
      <c r="M141" s="3">
        <f t="shared" ref="M141" si="189">+H141+K141</f>
        <v>0</v>
      </c>
      <c r="N141" s="3">
        <f t="shared" ref="N141" si="190">+L141+M141</f>
        <v>0</v>
      </c>
      <c r="O141" s="8"/>
      <c r="P141" s="8"/>
      <c r="Q141" s="3">
        <f t="shared" ref="Q141:Q148" si="191">+L141+O141</f>
        <v>0</v>
      </c>
      <c r="R141" s="3">
        <f t="shared" ref="R141:R148" si="192">+M141+P141</f>
        <v>0</v>
      </c>
      <c r="S141" s="3">
        <f t="shared" ref="S141:S148" si="193">+Q141+R141</f>
        <v>0</v>
      </c>
      <c r="T141" s="45"/>
      <c r="AC141" s="3"/>
      <c r="AD141" s="3"/>
      <c r="AE141" s="3">
        <f>+AC141+AD141</f>
        <v>0</v>
      </c>
      <c r="AF141" s="50"/>
    </row>
    <row r="142" spans="1:32" x14ac:dyDescent="0.2">
      <c r="A142" s="2" t="s">
        <v>11</v>
      </c>
      <c r="C142" s="7"/>
      <c r="D142" s="3">
        <f t="shared" si="184"/>
        <v>0</v>
      </c>
      <c r="E142" s="2"/>
      <c r="F142" s="2"/>
      <c r="G142" s="39">
        <f t="shared" si="185"/>
        <v>0</v>
      </c>
      <c r="H142" s="39">
        <f t="shared" si="186"/>
        <v>0</v>
      </c>
      <c r="I142" s="39">
        <f t="shared" si="187"/>
        <v>0</v>
      </c>
      <c r="J142" s="2"/>
      <c r="K142" s="2"/>
      <c r="L142" s="3">
        <f t="shared" ref="L142:L196" si="194">+G142+J142</f>
        <v>0</v>
      </c>
      <c r="M142" s="3">
        <f t="shared" ref="M142:M196" si="195">+H142+K142</f>
        <v>0</v>
      </c>
      <c r="N142" s="3">
        <f t="shared" ref="N142:N196" si="196">+L142+M142</f>
        <v>0</v>
      </c>
      <c r="O142" s="8"/>
      <c r="P142" s="8"/>
      <c r="Q142" s="3">
        <f t="shared" si="191"/>
        <v>0</v>
      </c>
      <c r="R142" s="3">
        <f t="shared" si="192"/>
        <v>0</v>
      </c>
      <c r="S142" s="3">
        <f t="shared" si="193"/>
        <v>0</v>
      </c>
      <c r="T142" s="45"/>
      <c r="AC142" s="3"/>
      <c r="AD142" s="3"/>
      <c r="AE142" s="3">
        <f t="shared" ref="AE142:AE148" si="197">+AC142+AD142</f>
        <v>0</v>
      </c>
      <c r="AF142" s="50"/>
    </row>
    <row r="143" spans="1:32" x14ac:dyDescent="0.2">
      <c r="A143" s="20" t="s">
        <v>12</v>
      </c>
      <c r="B143" s="7"/>
      <c r="C143" s="7"/>
      <c r="D143" s="3">
        <f t="shared" si="184"/>
        <v>0</v>
      </c>
      <c r="E143" s="2"/>
      <c r="F143" s="2"/>
      <c r="G143" s="39">
        <f t="shared" si="185"/>
        <v>0</v>
      </c>
      <c r="H143" s="39">
        <f t="shared" si="186"/>
        <v>0</v>
      </c>
      <c r="I143" s="39">
        <f t="shared" si="187"/>
        <v>0</v>
      </c>
      <c r="J143" s="2"/>
      <c r="K143" s="2"/>
      <c r="L143" s="3">
        <f t="shared" si="194"/>
        <v>0</v>
      </c>
      <c r="M143" s="3">
        <f t="shared" si="195"/>
        <v>0</v>
      </c>
      <c r="N143" s="3">
        <f t="shared" si="196"/>
        <v>0</v>
      </c>
      <c r="O143" s="8"/>
      <c r="P143" s="8"/>
      <c r="Q143" s="3">
        <f t="shared" si="191"/>
        <v>0</v>
      </c>
      <c r="R143" s="3">
        <f t="shared" si="192"/>
        <v>0</v>
      </c>
      <c r="S143" s="3">
        <f t="shared" si="193"/>
        <v>0</v>
      </c>
      <c r="T143" s="45"/>
      <c r="AC143" s="3"/>
      <c r="AD143" s="3"/>
      <c r="AE143" s="3">
        <f t="shared" si="197"/>
        <v>0</v>
      </c>
      <c r="AF143" s="50"/>
    </row>
    <row r="144" spans="1:32" x14ac:dyDescent="0.2">
      <c r="A144" s="20" t="s">
        <v>55</v>
      </c>
      <c r="B144" s="7"/>
      <c r="C144" s="7"/>
      <c r="D144" s="3">
        <f t="shared" si="184"/>
        <v>0</v>
      </c>
      <c r="E144" s="2"/>
      <c r="F144" s="2"/>
      <c r="G144" s="39">
        <f t="shared" si="185"/>
        <v>0</v>
      </c>
      <c r="H144" s="39">
        <f t="shared" si="186"/>
        <v>0</v>
      </c>
      <c r="I144" s="39">
        <f t="shared" si="187"/>
        <v>0</v>
      </c>
      <c r="J144" s="2"/>
      <c r="K144" s="2"/>
      <c r="L144" s="3">
        <f t="shared" si="194"/>
        <v>0</v>
      </c>
      <c r="M144" s="3">
        <f t="shared" si="195"/>
        <v>0</v>
      </c>
      <c r="N144" s="3">
        <f t="shared" si="196"/>
        <v>0</v>
      </c>
      <c r="O144" s="8"/>
      <c r="P144" s="8"/>
      <c r="Q144" s="3">
        <f t="shared" si="191"/>
        <v>0</v>
      </c>
      <c r="R144" s="3">
        <f t="shared" si="192"/>
        <v>0</v>
      </c>
      <c r="S144" s="3">
        <f t="shared" si="193"/>
        <v>0</v>
      </c>
      <c r="T144" s="45"/>
      <c r="AC144" s="3"/>
      <c r="AD144" s="3"/>
      <c r="AE144" s="3">
        <f t="shared" si="197"/>
        <v>0</v>
      </c>
      <c r="AF144" s="50"/>
    </row>
    <row r="145" spans="1:32" x14ac:dyDescent="0.2">
      <c r="A145" s="20" t="s">
        <v>13</v>
      </c>
      <c r="B145" s="7"/>
      <c r="C145" s="2"/>
      <c r="D145" s="3">
        <f t="shared" si="184"/>
        <v>0</v>
      </c>
      <c r="E145" s="2"/>
      <c r="F145" s="2"/>
      <c r="G145" s="39">
        <f t="shared" si="185"/>
        <v>0</v>
      </c>
      <c r="H145" s="39">
        <f t="shared" si="186"/>
        <v>0</v>
      </c>
      <c r="I145" s="39">
        <f t="shared" si="187"/>
        <v>0</v>
      </c>
      <c r="J145" s="2"/>
      <c r="K145" s="2"/>
      <c r="L145" s="3">
        <f t="shared" si="194"/>
        <v>0</v>
      </c>
      <c r="M145" s="3">
        <f t="shared" si="195"/>
        <v>0</v>
      </c>
      <c r="N145" s="3">
        <f t="shared" si="196"/>
        <v>0</v>
      </c>
      <c r="O145" s="8"/>
      <c r="P145" s="8"/>
      <c r="Q145" s="3">
        <f t="shared" si="191"/>
        <v>0</v>
      </c>
      <c r="R145" s="3">
        <f t="shared" si="192"/>
        <v>0</v>
      </c>
      <c r="S145" s="3">
        <f t="shared" si="193"/>
        <v>0</v>
      </c>
      <c r="T145" s="45"/>
      <c r="AC145" s="3"/>
      <c r="AD145" s="3"/>
      <c r="AE145" s="3">
        <f t="shared" si="197"/>
        <v>0</v>
      </c>
      <c r="AF145" s="50"/>
    </row>
    <row r="146" spans="1:32" x14ac:dyDescent="0.2">
      <c r="A146" s="20" t="s">
        <v>68</v>
      </c>
      <c r="B146" s="7"/>
      <c r="C146" s="2"/>
      <c r="D146" s="3">
        <f t="shared" ref="D146" si="198">SUM(B146:C146)</f>
        <v>0</v>
      </c>
      <c r="E146" s="2"/>
      <c r="F146" s="2"/>
      <c r="G146" s="39">
        <f t="shared" ref="G146" si="199">+B146+E146</f>
        <v>0</v>
      </c>
      <c r="H146" s="39">
        <f t="shared" ref="H146" si="200">+C146+F146</f>
        <v>0</v>
      </c>
      <c r="I146" s="39">
        <f t="shared" ref="I146" si="201">+G146+H146</f>
        <v>0</v>
      </c>
      <c r="J146" s="2"/>
      <c r="K146" s="2"/>
      <c r="L146" s="3">
        <f t="shared" si="194"/>
        <v>0</v>
      </c>
      <c r="M146" s="3">
        <f t="shared" si="195"/>
        <v>0</v>
      </c>
      <c r="N146" s="3">
        <f t="shared" si="196"/>
        <v>0</v>
      </c>
      <c r="O146" s="8"/>
      <c r="P146" s="8"/>
      <c r="Q146" s="3">
        <f t="shared" si="191"/>
        <v>0</v>
      </c>
      <c r="R146" s="3">
        <f t="shared" si="192"/>
        <v>0</v>
      </c>
      <c r="S146" s="3">
        <f t="shared" si="193"/>
        <v>0</v>
      </c>
      <c r="T146" s="45"/>
      <c r="AC146" s="3"/>
      <c r="AD146" s="3"/>
      <c r="AE146" s="3">
        <f t="shared" si="197"/>
        <v>0</v>
      </c>
      <c r="AF146" s="50"/>
    </row>
    <row r="147" spans="1:32" x14ac:dyDescent="0.2">
      <c r="A147" s="20" t="s">
        <v>56</v>
      </c>
      <c r="B147" s="7"/>
      <c r="C147" s="2"/>
      <c r="D147" s="3">
        <f t="shared" si="184"/>
        <v>0</v>
      </c>
      <c r="E147" s="2"/>
      <c r="F147" s="2"/>
      <c r="G147" s="39">
        <f t="shared" si="185"/>
        <v>0</v>
      </c>
      <c r="H147" s="39">
        <f t="shared" si="186"/>
        <v>0</v>
      </c>
      <c r="I147" s="39">
        <f t="shared" si="187"/>
        <v>0</v>
      </c>
      <c r="J147" s="2"/>
      <c r="K147" s="2"/>
      <c r="L147" s="3">
        <f t="shared" si="194"/>
        <v>0</v>
      </c>
      <c r="M147" s="3">
        <f t="shared" si="195"/>
        <v>0</v>
      </c>
      <c r="N147" s="3">
        <f t="shared" si="196"/>
        <v>0</v>
      </c>
      <c r="O147" s="8"/>
      <c r="P147" s="8"/>
      <c r="Q147" s="3">
        <f t="shared" si="191"/>
        <v>0</v>
      </c>
      <c r="R147" s="3">
        <f t="shared" si="192"/>
        <v>0</v>
      </c>
      <c r="S147" s="3">
        <f t="shared" si="193"/>
        <v>0</v>
      </c>
      <c r="T147" s="45"/>
      <c r="AC147" s="3"/>
      <c r="AD147" s="3"/>
      <c r="AE147" s="3">
        <f t="shared" si="197"/>
        <v>0</v>
      </c>
      <c r="AF147" s="50"/>
    </row>
    <row r="148" spans="1:32" x14ac:dyDescent="0.2">
      <c r="A148" s="20" t="s">
        <v>54</v>
      </c>
      <c r="B148" s="7"/>
      <c r="C148" s="7"/>
      <c r="D148" s="3">
        <f t="shared" si="184"/>
        <v>0</v>
      </c>
      <c r="E148" s="2"/>
      <c r="F148" s="2"/>
      <c r="G148" s="39">
        <f t="shared" si="185"/>
        <v>0</v>
      </c>
      <c r="H148" s="39">
        <f t="shared" si="186"/>
        <v>0</v>
      </c>
      <c r="I148" s="39">
        <f t="shared" si="187"/>
        <v>0</v>
      </c>
      <c r="J148" s="2"/>
      <c r="K148" s="2"/>
      <c r="L148" s="3">
        <f t="shared" si="194"/>
        <v>0</v>
      </c>
      <c r="M148" s="3">
        <f t="shared" si="195"/>
        <v>0</v>
      </c>
      <c r="N148" s="3">
        <f t="shared" si="196"/>
        <v>0</v>
      </c>
      <c r="O148" s="8"/>
      <c r="P148" s="8"/>
      <c r="Q148" s="3">
        <f t="shared" si="191"/>
        <v>0</v>
      </c>
      <c r="R148" s="3">
        <f t="shared" si="192"/>
        <v>0</v>
      </c>
      <c r="S148" s="3">
        <f t="shared" si="193"/>
        <v>0</v>
      </c>
      <c r="T148" s="45"/>
      <c r="AC148" s="3"/>
      <c r="AD148" s="3"/>
      <c r="AE148" s="3">
        <f t="shared" si="197"/>
        <v>0</v>
      </c>
      <c r="AF148" s="50"/>
    </row>
    <row r="149" spans="1:32" x14ac:dyDescent="0.2">
      <c r="A149" s="37" t="s">
        <v>14</v>
      </c>
      <c r="B149" s="38">
        <f>SUM(B141:B148)</f>
        <v>0</v>
      </c>
      <c r="C149" s="38">
        <f>SUM(C141:C148)</f>
        <v>0</v>
      </c>
      <c r="D149" s="38">
        <f>SUM(D141:D148)</f>
        <v>0</v>
      </c>
      <c r="E149" s="38">
        <f t="shared" ref="E149:N149" si="202">SUM(E141:E148)</f>
        <v>0</v>
      </c>
      <c r="F149" s="38">
        <f t="shared" si="202"/>
        <v>0</v>
      </c>
      <c r="G149" s="38">
        <f t="shared" si="202"/>
        <v>0</v>
      </c>
      <c r="H149" s="38">
        <f t="shared" si="202"/>
        <v>0</v>
      </c>
      <c r="I149" s="38">
        <f t="shared" si="202"/>
        <v>0</v>
      </c>
      <c r="J149" s="38">
        <f t="shared" si="202"/>
        <v>0</v>
      </c>
      <c r="K149" s="38">
        <f t="shared" si="202"/>
        <v>0</v>
      </c>
      <c r="L149" s="38">
        <f t="shared" si="202"/>
        <v>0</v>
      </c>
      <c r="M149" s="38">
        <f t="shared" si="202"/>
        <v>0</v>
      </c>
      <c r="N149" s="38">
        <f t="shared" si="202"/>
        <v>0</v>
      </c>
      <c r="O149" s="38">
        <f t="shared" ref="O149:S149" si="203">SUM(O141:O148)</f>
        <v>0</v>
      </c>
      <c r="P149" s="38">
        <f t="shared" si="203"/>
        <v>0</v>
      </c>
      <c r="Q149" s="38">
        <f t="shared" si="203"/>
        <v>0</v>
      </c>
      <c r="R149" s="38">
        <f t="shared" si="203"/>
        <v>0</v>
      </c>
      <c r="S149" s="38">
        <f t="shared" si="203"/>
        <v>0</v>
      </c>
      <c r="T149" s="45"/>
      <c r="AC149" s="22">
        <f t="shared" ref="AC149:AE149" si="204">SUM(AC141:AC148)</f>
        <v>0</v>
      </c>
      <c r="AD149" s="22">
        <f t="shared" si="204"/>
        <v>0</v>
      </c>
      <c r="AE149" s="22">
        <f t="shared" si="204"/>
        <v>0</v>
      </c>
      <c r="AF149" s="51"/>
    </row>
    <row r="150" spans="1:32" x14ac:dyDescent="0.2">
      <c r="A150" s="13" t="s">
        <v>15</v>
      </c>
      <c r="B150" s="7"/>
      <c r="C150" s="7"/>
      <c r="D150" s="3">
        <f>SUM(B150:C150)</f>
        <v>0</v>
      </c>
      <c r="E150" s="8">
        <v>11437</v>
      </c>
      <c r="F150" s="2"/>
      <c r="G150" s="39">
        <f t="shared" si="185"/>
        <v>11437</v>
      </c>
      <c r="H150" s="39">
        <f t="shared" si="186"/>
        <v>0</v>
      </c>
      <c r="I150" s="39">
        <f t="shared" si="187"/>
        <v>11437</v>
      </c>
      <c r="J150" s="2"/>
      <c r="K150" s="2"/>
      <c r="L150" s="3">
        <f t="shared" si="194"/>
        <v>11437</v>
      </c>
      <c r="M150" s="3">
        <f t="shared" si="195"/>
        <v>0</v>
      </c>
      <c r="N150" s="3">
        <f t="shared" si="196"/>
        <v>11437</v>
      </c>
      <c r="O150" s="2">
        <v>1508</v>
      </c>
      <c r="P150" s="2"/>
      <c r="Q150" s="3">
        <f t="shared" ref="Q150:Q151" si="205">+L150+O150</f>
        <v>12945</v>
      </c>
      <c r="R150" s="3">
        <f t="shared" ref="R150:R151" si="206">+M150+P150</f>
        <v>0</v>
      </c>
      <c r="S150" s="3">
        <f t="shared" ref="S150:S151" si="207">+Q150+R150</f>
        <v>12945</v>
      </c>
      <c r="T150" s="45"/>
      <c r="AC150" s="3">
        <v>12944</v>
      </c>
      <c r="AD150" s="3"/>
      <c r="AE150" s="3">
        <f t="shared" ref="AE150:AE151" si="208">+AC150+AD150</f>
        <v>12944</v>
      </c>
      <c r="AF150" s="50">
        <f t="shared" ref="AF150:AF198" si="209">+AE150/S150*100</f>
        <v>99.99227500965624</v>
      </c>
    </row>
    <row r="151" spans="1:32" x14ac:dyDescent="0.2">
      <c r="A151" s="26" t="s">
        <v>53</v>
      </c>
      <c r="B151" s="27"/>
      <c r="C151" s="27"/>
      <c r="D151" s="28">
        <f>SUM(B151:C151)</f>
        <v>0</v>
      </c>
      <c r="E151" s="2"/>
      <c r="F151" s="2"/>
      <c r="G151" s="39">
        <f t="shared" si="185"/>
        <v>0</v>
      </c>
      <c r="H151" s="39">
        <f t="shared" si="186"/>
        <v>0</v>
      </c>
      <c r="I151" s="39">
        <f t="shared" si="187"/>
        <v>0</v>
      </c>
      <c r="J151" s="2"/>
      <c r="K151" s="2"/>
      <c r="L151" s="3">
        <f t="shared" si="194"/>
        <v>0</v>
      </c>
      <c r="M151" s="3">
        <f t="shared" si="195"/>
        <v>0</v>
      </c>
      <c r="N151" s="3">
        <f t="shared" si="196"/>
        <v>0</v>
      </c>
      <c r="O151" s="2"/>
      <c r="P151" s="2"/>
      <c r="Q151" s="3">
        <f t="shared" si="205"/>
        <v>0</v>
      </c>
      <c r="R151" s="3">
        <f t="shared" si="206"/>
        <v>0</v>
      </c>
      <c r="S151" s="3">
        <f t="shared" si="207"/>
        <v>0</v>
      </c>
      <c r="T151" s="45"/>
      <c r="AC151" s="3"/>
      <c r="AD151" s="3"/>
      <c r="AE151" s="3">
        <f t="shared" si="208"/>
        <v>0</v>
      </c>
      <c r="AF151" s="50"/>
    </row>
    <row r="152" spans="1:32" x14ac:dyDescent="0.2">
      <c r="A152" s="17" t="s">
        <v>16</v>
      </c>
      <c r="B152" s="22">
        <f>SUM(B150:B150)</f>
        <v>0</v>
      </c>
      <c r="C152" s="22">
        <f>SUM(C150:C150)</f>
        <v>0</v>
      </c>
      <c r="D152" s="22">
        <f>SUM(D150:D150)</f>
        <v>0</v>
      </c>
      <c r="E152" s="22">
        <f t="shared" ref="E152:N152" si="210">SUM(E150:E150)</f>
        <v>11437</v>
      </c>
      <c r="F152" s="22">
        <f t="shared" si="210"/>
        <v>0</v>
      </c>
      <c r="G152" s="22">
        <f t="shared" si="210"/>
        <v>11437</v>
      </c>
      <c r="H152" s="22">
        <f t="shared" si="210"/>
        <v>0</v>
      </c>
      <c r="I152" s="22">
        <f t="shared" si="210"/>
        <v>11437</v>
      </c>
      <c r="J152" s="22">
        <f t="shared" si="210"/>
        <v>0</v>
      </c>
      <c r="K152" s="22">
        <f t="shared" si="210"/>
        <v>0</v>
      </c>
      <c r="L152" s="22">
        <f t="shared" si="210"/>
        <v>11437</v>
      </c>
      <c r="M152" s="22">
        <f t="shared" si="210"/>
        <v>0</v>
      </c>
      <c r="N152" s="22">
        <f t="shared" si="210"/>
        <v>11437</v>
      </c>
      <c r="O152" s="22">
        <f t="shared" ref="O152:S152" si="211">SUM(O150:O150)</f>
        <v>1508</v>
      </c>
      <c r="P152" s="22">
        <f t="shared" si="211"/>
        <v>0</v>
      </c>
      <c r="Q152" s="22">
        <f t="shared" si="211"/>
        <v>12945</v>
      </c>
      <c r="R152" s="22">
        <f t="shared" si="211"/>
        <v>0</v>
      </c>
      <c r="S152" s="22">
        <f t="shared" si="211"/>
        <v>12945</v>
      </c>
      <c r="T152" s="45"/>
      <c r="AC152" s="22">
        <f t="shared" ref="AC152:AE152" si="212">SUM(AC150:AC150)</f>
        <v>12944</v>
      </c>
      <c r="AD152" s="22">
        <f t="shared" si="212"/>
        <v>0</v>
      </c>
      <c r="AE152" s="22">
        <f t="shared" si="212"/>
        <v>12944</v>
      </c>
      <c r="AF152" s="51">
        <f t="shared" si="209"/>
        <v>99.99227500965624</v>
      </c>
    </row>
    <row r="153" spans="1:32" x14ac:dyDescent="0.2">
      <c r="A153" s="13" t="s">
        <v>17</v>
      </c>
      <c r="B153" s="7"/>
      <c r="C153" s="7"/>
      <c r="D153" s="3">
        <f>SUM(B153:C153)</f>
        <v>0</v>
      </c>
      <c r="E153" s="2"/>
      <c r="F153" s="2"/>
      <c r="G153" s="39">
        <f t="shared" si="185"/>
        <v>0</v>
      </c>
      <c r="H153" s="39">
        <f t="shared" si="186"/>
        <v>0</v>
      </c>
      <c r="I153" s="39">
        <f t="shared" si="187"/>
        <v>0</v>
      </c>
      <c r="J153" s="2"/>
      <c r="K153" s="2"/>
      <c r="L153" s="3">
        <f t="shared" si="194"/>
        <v>0</v>
      </c>
      <c r="M153" s="3">
        <f t="shared" si="195"/>
        <v>0</v>
      </c>
      <c r="N153" s="3">
        <f t="shared" si="196"/>
        <v>0</v>
      </c>
      <c r="O153" s="2"/>
      <c r="P153" s="2"/>
      <c r="Q153" s="3">
        <f t="shared" ref="Q153:Q164" si="213">+L153+O153</f>
        <v>0</v>
      </c>
      <c r="R153" s="3">
        <f t="shared" ref="R153:R164" si="214">+M153+P153</f>
        <v>0</v>
      </c>
      <c r="S153" s="3">
        <f t="shared" ref="S153:S164" si="215">+Q153+R153</f>
        <v>0</v>
      </c>
      <c r="T153" s="45"/>
      <c r="AC153" s="3"/>
      <c r="AD153" s="3"/>
      <c r="AE153" s="3">
        <f t="shared" ref="AE153:AE154" si="216">+AC153+AD153</f>
        <v>0</v>
      </c>
      <c r="AF153" s="50"/>
    </row>
    <row r="154" spans="1:32" x14ac:dyDescent="0.2">
      <c r="A154" s="13" t="s">
        <v>18</v>
      </c>
      <c r="B154" s="7"/>
      <c r="C154" s="7"/>
      <c r="D154" s="3">
        <f>SUM(B154:C154)</f>
        <v>0</v>
      </c>
      <c r="E154" s="2"/>
      <c r="F154" s="2"/>
      <c r="G154" s="39">
        <f t="shared" si="185"/>
        <v>0</v>
      </c>
      <c r="H154" s="39">
        <f t="shared" si="186"/>
        <v>0</v>
      </c>
      <c r="I154" s="39">
        <f t="shared" si="187"/>
        <v>0</v>
      </c>
      <c r="J154" s="2"/>
      <c r="K154" s="2"/>
      <c r="L154" s="3">
        <f t="shared" si="194"/>
        <v>0</v>
      </c>
      <c r="M154" s="3">
        <f t="shared" si="195"/>
        <v>0</v>
      </c>
      <c r="N154" s="3">
        <f t="shared" si="196"/>
        <v>0</v>
      </c>
      <c r="O154" s="2"/>
      <c r="P154" s="2"/>
      <c r="Q154" s="3">
        <f t="shared" si="213"/>
        <v>0</v>
      </c>
      <c r="R154" s="3">
        <f t="shared" si="214"/>
        <v>0</v>
      </c>
      <c r="S154" s="3">
        <f t="shared" si="215"/>
        <v>0</v>
      </c>
      <c r="T154" s="45"/>
      <c r="AC154" s="3"/>
      <c r="AD154" s="3"/>
      <c r="AE154" s="3">
        <f t="shared" si="216"/>
        <v>0</v>
      </c>
      <c r="AF154" s="50"/>
    </row>
    <row r="155" spans="1:32" x14ac:dyDescent="0.2">
      <c r="A155" s="17" t="s">
        <v>19</v>
      </c>
      <c r="B155" s="9">
        <f>SUM(B153:B154)</f>
        <v>0</v>
      </c>
      <c r="C155" s="9">
        <f>SUM(C153:C154)</f>
        <v>0</v>
      </c>
      <c r="D155" s="9">
        <f>SUM(D153:D154)</f>
        <v>0</v>
      </c>
      <c r="E155" s="9">
        <f t="shared" ref="E155:I155" si="217">SUM(E153:E154)</f>
        <v>0</v>
      </c>
      <c r="F155" s="9">
        <f t="shared" si="217"/>
        <v>0</v>
      </c>
      <c r="G155" s="9">
        <f t="shared" si="217"/>
        <v>0</v>
      </c>
      <c r="H155" s="9">
        <f t="shared" si="217"/>
        <v>0</v>
      </c>
      <c r="I155" s="9">
        <f t="shared" si="217"/>
        <v>0</v>
      </c>
      <c r="J155" s="2"/>
      <c r="K155" s="2"/>
      <c r="L155" s="3">
        <f t="shared" si="194"/>
        <v>0</v>
      </c>
      <c r="M155" s="3">
        <f t="shared" si="195"/>
        <v>0</v>
      </c>
      <c r="N155" s="3">
        <f t="shared" si="196"/>
        <v>0</v>
      </c>
      <c r="O155" s="2"/>
      <c r="P155" s="2"/>
      <c r="Q155" s="3">
        <f t="shared" si="213"/>
        <v>0</v>
      </c>
      <c r="R155" s="3">
        <f t="shared" si="214"/>
        <v>0</v>
      </c>
      <c r="S155" s="3">
        <f t="shared" si="215"/>
        <v>0</v>
      </c>
      <c r="T155" s="45"/>
      <c r="AC155" s="9">
        <f t="shared" ref="AC155:AE155" si="218">SUM(AC153:AC154)</f>
        <v>0</v>
      </c>
      <c r="AD155" s="9">
        <f t="shared" si="218"/>
        <v>0</v>
      </c>
      <c r="AE155" s="9">
        <f t="shared" si="218"/>
        <v>0</v>
      </c>
      <c r="AF155" s="51"/>
    </row>
    <row r="156" spans="1:32" x14ac:dyDescent="0.2">
      <c r="A156" s="15" t="s">
        <v>20</v>
      </c>
      <c r="B156" s="8"/>
      <c r="C156" s="8"/>
      <c r="D156" s="3">
        <f>SUM(B156:C156)</f>
        <v>0</v>
      </c>
      <c r="E156" s="2"/>
      <c r="F156" s="2"/>
      <c r="G156" s="39">
        <f t="shared" si="185"/>
        <v>0</v>
      </c>
      <c r="H156" s="39">
        <f t="shared" si="186"/>
        <v>0</v>
      </c>
      <c r="I156" s="39">
        <f t="shared" si="187"/>
        <v>0</v>
      </c>
      <c r="J156" s="2"/>
      <c r="K156" s="2"/>
      <c r="L156" s="3">
        <f t="shared" si="194"/>
        <v>0</v>
      </c>
      <c r="M156" s="3">
        <f t="shared" si="195"/>
        <v>0</v>
      </c>
      <c r="N156" s="3">
        <f t="shared" si="196"/>
        <v>0</v>
      </c>
      <c r="O156" s="2"/>
      <c r="P156" s="2"/>
      <c r="Q156" s="3">
        <f t="shared" si="213"/>
        <v>0</v>
      </c>
      <c r="R156" s="3">
        <f t="shared" si="214"/>
        <v>0</v>
      </c>
      <c r="S156" s="3">
        <f t="shared" si="215"/>
        <v>0</v>
      </c>
      <c r="T156" s="45"/>
      <c r="AC156" s="3"/>
      <c r="AD156" s="3"/>
      <c r="AE156" s="3">
        <f t="shared" ref="AE156:AE164" si="219">+AC156+AD156</f>
        <v>0</v>
      </c>
      <c r="AF156" s="50"/>
    </row>
    <row r="157" spans="1:32" x14ac:dyDescent="0.2">
      <c r="A157" s="15" t="s">
        <v>21</v>
      </c>
      <c r="B157" s="8"/>
      <c r="C157" s="8"/>
      <c r="D157" s="3">
        <f>SUM(B157:C157)</f>
        <v>0</v>
      </c>
      <c r="E157" s="2"/>
      <c r="F157" s="2"/>
      <c r="G157" s="39">
        <f t="shared" si="185"/>
        <v>0</v>
      </c>
      <c r="H157" s="39">
        <f t="shared" si="186"/>
        <v>0</v>
      </c>
      <c r="I157" s="39">
        <f t="shared" si="187"/>
        <v>0</v>
      </c>
      <c r="J157" s="2"/>
      <c r="K157" s="2"/>
      <c r="L157" s="3">
        <f t="shared" si="194"/>
        <v>0</v>
      </c>
      <c r="M157" s="3">
        <f t="shared" si="195"/>
        <v>0</v>
      </c>
      <c r="N157" s="3">
        <f t="shared" si="196"/>
        <v>0</v>
      </c>
      <c r="O157" s="2"/>
      <c r="P157" s="2"/>
      <c r="Q157" s="3">
        <f t="shared" si="213"/>
        <v>0</v>
      </c>
      <c r="R157" s="3">
        <f t="shared" si="214"/>
        <v>0</v>
      </c>
      <c r="S157" s="3">
        <f t="shared" si="215"/>
        <v>0</v>
      </c>
      <c r="T157" s="45"/>
      <c r="AC157" s="3"/>
      <c r="AD157" s="3"/>
      <c r="AE157" s="3">
        <f t="shared" si="219"/>
        <v>0</v>
      </c>
      <c r="AF157" s="50"/>
    </row>
    <row r="158" spans="1:32" x14ac:dyDescent="0.2">
      <c r="A158" s="15" t="s">
        <v>22</v>
      </c>
      <c r="B158" s="8"/>
      <c r="C158" s="8"/>
      <c r="D158" s="3">
        <f t="shared" ref="D158:D164" si="220">SUM(B158:C158)</f>
        <v>0</v>
      </c>
      <c r="E158" s="2"/>
      <c r="F158" s="2"/>
      <c r="G158" s="39">
        <f t="shared" si="185"/>
        <v>0</v>
      </c>
      <c r="H158" s="39">
        <f t="shared" si="186"/>
        <v>0</v>
      </c>
      <c r="I158" s="39">
        <f t="shared" si="187"/>
        <v>0</v>
      </c>
      <c r="J158" s="2"/>
      <c r="K158" s="2"/>
      <c r="L158" s="3">
        <f t="shared" si="194"/>
        <v>0</v>
      </c>
      <c r="M158" s="3">
        <f t="shared" si="195"/>
        <v>0</v>
      </c>
      <c r="N158" s="3">
        <f t="shared" si="196"/>
        <v>0</v>
      </c>
      <c r="O158" s="2"/>
      <c r="P158" s="2"/>
      <c r="Q158" s="3">
        <f t="shared" si="213"/>
        <v>0</v>
      </c>
      <c r="R158" s="3">
        <f t="shared" si="214"/>
        <v>0</v>
      </c>
      <c r="S158" s="3">
        <f t="shared" si="215"/>
        <v>0</v>
      </c>
      <c r="T158" s="45"/>
      <c r="AC158" s="3"/>
      <c r="AD158" s="3"/>
      <c r="AE158" s="3">
        <f t="shared" si="219"/>
        <v>0</v>
      </c>
      <c r="AF158" s="50"/>
    </row>
    <row r="159" spans="1:32" x14ac:dyDescent="0.2">
      <c r="A159" s="15" t="s">
        <v>23</v>
      </c>
      <c r="B159" s="8"/>
      <c r="C159" s="8"/>
      <c r="D159" s="3">
        <f t="shared" si="220"/>
        <v>0</v>
      </c>
      <c r="E159" s="2"/>
      <c r="F159" s="2"/>
      <c r="G159" s="39">
        <f t="shared" si="185"/>
        <v>0</v>
      </c>
      <c r="H159" s="39">
        <f t="shared" si="186"/>
        <v>0</v>
      </c>
      <c r="I159" s="39">
        <f t="shared" si="187"/>
        <v>0</v>
      </c>
      <c r="J159" s="2"/>
      <c r="K159" s="2"/>
      <c r="L159" s="3">
        <f t="shared" si="194"/>
        <v>0</v>
      </c>
      <c r="M159" s="3">
        <f t="shared" si="195"/>
        <v>0</v>
      </c>
      <c r="N159" s="3">
        <f t="shared" si="196"/>
        <v>0</v>
      </c>
      <c r="O159" s="2"/>
      <c r="P159" s="2"/>
      <c r="Q159" s="3">
        <f t="shared" si="213"/>
        <v>0</v>
      </c>
      <c r="R159" s="3">
        <f t="shared" si="214"/>
        <v>0</v>
      </c>
      <c r="S159" s="3">
        <f t="shared" si="215"/>
        <v>0</v>
      </c>
      <c r="T159" s="45"/>
      <c r="AC159" s="3"/>
      <c r="AD159" s="3"/>
      <c r="AE159" s="3">
        <f t="shared" si="219"/>
        <v>0</v>
      </c>
      <c r="AF159" s="50"/>
    </row>
    <row r="160" spans="1:32" x14ac:dyDescent="0.2">
      <c r="A160" s="15" t="s">
        <v>24</v>
      </c>
      <c r="B160" s="8"/>
      <c r="C160" s="8"/>
      <c r="D160" s="3">
        <f t="shared" si="220"/>
        <v>0</v>
      </c>
      <c r="E160" s="2"/>
      <c r="F160" s="2"/>
      <c r="G160" s="39">
        <f t="shared" si="185"/>
        <v>0</v>
      </c>
      <c r="H160" s="39">
        <f t="shared" si="186"/>
        <v>0</v>
      </c>
      <c r="I160" s="39">
        <f t="shared" si="187"/>
        <v>0</v>
      </c>
      <c r="J160" s="2"/>
      <c r="K160" s="2"/>
      <c r="L160" s="3">
        <f t="shared" si="194"/>
        <v>0</v>
      </c>
      <c r="M160" s="3">
        <f t="shared" si="195"/>
        <v>0</v>
      </c>
      <c r="N160" s="3">
        <f t="shared" si="196"/>
        <v>0</v>
      </c>
      <c r="O160" s="2"/>
      <c r="P160" s="2"/>
      <c r="Q160" s="3">
        <f t="shared" si="213"/>
        <v>0</v>
      </c>
      <c r="R160" s="3">
        <f t="shared" si="214"/>
        <v>0</v>
      </c>
      <c r="S160" s="3">
        <f t="shared" si="215"/>
        <v>0</v>
      </c>
      <c r="T160" s="45"/>
      <c r="AC160" s="3"/>
      <c r="AD160" s="3"/>
      <c r="AE160" s="3">
        <f t="shared" si="219"/>
        <v>0</v>
      </c>
      <c r="AF160" s="50"/>
    </row>
    <row r="161" spans="1:32" x14ac:dyDescent="0.2">
      <c r="A161" s="15" t="s">
        <v>3</v>
      </c>
      <c r="B161" s="8"/>
      <c r="C161" s="8"/>
      <c r="D161" s="3">
        <f t="shared" si="220"/>
        <v>0</v>
      </c>
      <c r="E161" s="2"/>
      <c r="F161" s="2"/>
      <c r="G161" s="39">
        <f t="shared" si="185"/>
        <v>0</v>
      </c>
      <c r="H161" s="39">
        <f t="shared" si="186"/>
        <v>0</v>
      </c>
      <c r="I161" s="39">
        <f t="shared" si="187"/>
        <v>0</v>
      </c>
      <c r="J161" s="2"/>
      <c r="K161" s="2"/>
      <c r="L161" s="3">
        <f t="shared" si="194"/>
        <v>0</v>
      </c>
      <c r="M161" s="3">
        <f t="shared" si="195"/>
        <v>0</v>
      </c>
      <c r="N161" s="3">
        <f t="shared" si="196"/>
        <v>0</v>
      </c>
      <c r="O161" s="2"/>
      <c r="P161" s="2"/>
      <c r="Q161" s="3">
        <f t="shared" si="213"/>
        <v>0</v>
      </c>
      <c r="R161" s="3">
        <f t="shared" si="214"/>
        <v>0</v>
      </c>
      <c r="S161" s="3">
        <f t="shared" si="215"/>
        <v>0</v>
      </c>
      <c r="T161" s="45"/>
      <c r="AC161" s="3"/>
      <c r="AD161" s="3"/>
      <c r="AE161" s="3">
        <f t="shared" si="219"/>
        <v>0</v>
      </c>
      <c r="AF161" s="50"/>
    </row>
    <row r="162" spans="1:32" x14ac:dyDescent="0.2">
      <c r="A162" s="15" t="s">
        <v>25</v>
      </c>
      <c r="B162" s="8"/>
      <c r="C162" s="8"/>
      <c r="D162" s="3">
        <f t="shared" si="220"/>
        <v>0</v>
      </c>
      <c r="E162" s="2"/>
      <c r="F162" s="2"/>
      <c r="G162" s="39">
        <f t="shared" si="185"/>
        <v>0</v>
      </c>
      <c r="H162" s="39">
        <f t="shared" si="186"/>
        <v>0</v>
      </c>
      <c r="I162" s="39">
        <f t="shared" si="187"/>
        <v>0</v>
      </c>
      <c r="J162" s="2"/>
      <c r="K162" s="2"/>
      <c r="L162" s="3">
        <f t="shared" si="194"/>
        <v>0</v>
      </c>
      <c r="M162" s="3">
        <f t="shared" si="195"/>
        <v>0</v>
      </c>
      <c r="N162" s="3">
        <f t="shared" si="196"/>
        <v>0</v>
      </c>
      <c r="O162" s="2"/>
      <c r="P162" s="2"/>
      <c r="Q162" s="3">
        <f t="shared" si="213"/>
        <v>0</v>
      </c>
      <c r="R162" s="3">
        <f t="shared" si="214"/>
        <v>0</v>
      </c>
      <c r="S162" s="3">
        <f t="shared" si="215"/>
        <v>0</v>
      </c>
      <c r="T162" s="45"/>
      <c r="AC162" s="3"/>
      <c r="AD162" s="3"/>
      <c r="AE162" s="3">
        <f t="shared" si="219"/>
        <v>0</v>
      </c>
      <c r="AF162" s="50"/>
    </row>
    <row r="163" spans="1:32" x14ac:dyDescent="0.2">
      <c r="A163" s="15" t="s">
        <v>2</v>
      </c>
      <c r="B163" s="8"/>
      <c r="C163" s="8"/>
      <c r="D163" s="3">
        <f t="shared" si="220"/>
        <v>0</v>
      </c>
      <c r="E163" s="2"/>
      <c r="F163" s="2"/>
      <c r="G163" s="39">
        <f t="shared" si="185"/>
        <v>0</v>
      </c>
      <c r="H163" s="39">
        <f t="shared" si="186"/>
        <v>0</v>
      </c>
      <c r="I163" s="39">
        <f t="shared" si="187"/>
        <v>0</v>
      </c>
      <c r="J163" s="2"/>
      <c r="K163" s="2"/>
      <c r="L163" s="3">
        <f t="shared" si="194"/>
        <v>0</v>
      </c>
      <c r="M163" s="3">
        <f t="shared" si="195"/>
        <v>0</v>
      </c>
      <c r="N163" s="3">
        <f t="shared" si="196"/>
        <v>0</v>
      </c>
      <c r="O163" s="2"/>
      <c r="P163" s="2"/>
      <c r="Q163" s="3">
        <f t="shared" si="213"/>
        <v>0</v>
      </c>
      <c r="R163" s="3">
        <f t="shared" si="214"/>
        <v>0</v>
      </c>
      <c r="S163" s="3">
        <f t="shared" si="215"/>
        <v>0</v>
      </c>
      <c r="T163" s="45"/>
      <c r="AC163" s="3"/>
      <c r="AD163" s="3"/>
      <c r="AE163" s="3">
        <f t="shared" si="219"/>
        <v>0</v>
      </c>
      <c r="AF163" s="50"/>
    </row>
    <row r="164" spans="1:32" x14ac:dyDescent="0.2">
      <c r="A164" s="34" t="s">
        <v>50</v>
      </c>
      <c r="B164" s="8"/>
      <c r="C164" s="8"/>
      <c r="D164" s="3">
        <f t="shared" si="220"/>
        <v>0</v>
      </c>
      <c r="E164" s="2"/>
      <c r="F164" s="2"/>
      <c r="G164" s="39">
        <f t="shared" si="185"/>
        <v>0</v>
      </c>
      <c r="H164" s="39">
        <f t="shared" si="186"/>
        <v>0</v>
      </c>
      <c r="I164" s="39">
        <f t="shared" si="187"/>
        <v>0</v>
      </c>
      <c r="J164" s="2"/>
      <c r="K164" s="2"/>
      <c r="L164" s="3">
        <f t="shared" si="194"/>
        <v>0</v>
      </c>
      <c r="M164" s="3">
        <f t="shared" si="195"/>
        <v>0</v>
      </c>
      <c r="N164" s="3">
        <f t="shared" si="196"/>
        <v>0</v>
      </c>
      <c r="O164" s="2"/>
      <c r="P164" s="2"/>
      <c r="Q164" s="3">
        <f t="shared" si="213"/>
        <v>0</v>
      </c>
      <c r="R164" s="3">
        <f t="shared" si="214"/>
        <v>0</v>
      </c>
      <c r="S164" s="3">
        <f t="shared" si="215"/>
        <v>0</v>
      </c>
      <c r="T164" s="45"/>
      <c r="AC164" s="3"/>
      <c r="AD164" s="3"/>
      <c r="AE164" s="3">
        <f t="shared" si="219"/>
        <v>0</v>
      </c>
      <c r="AF164" s="50"/>
    </row>
    <row r="165" spans="1:32" x14ac:dyDescent="0.2">
      <c r="A165" s="23" t="s">
        <v>26</v>
      </c>
      <c r="B165" s="9">
        <f>SUM(B156:B164)</f>
        <v>0</v>
      </c>
      <c r="C165" s="9">
        <f>SUM(C156:C164)</f>
        <v>0</v>
      </c>
      <c r="D165" s="9">
        <f>SUM(D156:D164)</f>
        <v>0</v>
      </c>
      <c r="E165" s="9">
        <f t="shared" ref="E165:N165" si="221">SUM(E156:E164)</f>
        <v>0</v>
      </c>
      <c r="F165" s="9">
        <f t="shared" si="221"/>
        <v>0</v>
      </c>
      <c r="G165" s="9">
        <f t="shared" si="221"/>
        <v>0</v>
      </c>
      <c r="H165" s="9">
        <f t="shared" si="221"/>
        <v>0</v>
      </c>
      <c r="I165" s="9">
        <f t="shared" si="221"/>
        <v>0</v>
      </c>
      <c r="J165" s="9">
        <f t="shared" si="221"/>
        <v>0</v>
      </c>
      <c r="K165" s="9">
        <f t="shared" si="221"/>
        <v>0</v>
      </c>
      <c r="L165" s="9">
        <f t="shared" si="221"/>
        <v>0</v>
      </c>
      <c r="M165" s="9">
        <f t="shared" si="221"/>
        <v>0</v>
      </c>
      <c r="N165" s="9">
        <f t="shared" si="221"/>
        <v>0</v>
      </c>
      <c r="O165" s="9">
        <f t="shared" ref="O165:S165" si="222">SUM(O156:O164)</f>
        <v>0</v>
      </c>
      <c r="P165" s="9">
        <f t="shared" si="222"/>
        <v>0</v>
      </c>
      <c r="Q165" s="9">
        <f t="shared" si="222"/>
        <v>0</v>
      </c>
      <c r="R165" s="9">
        <f t="shared" si="222"/>
        <v>0</v>
      </c>
      <c r="S165" s="9">
        <f t="shared" si="222"/>
        <v>0</v>
      </c>
      <c r="T165" s="45"/>
      <c r="AC165" s="9">
        <f t="shared" ref="AC165:AE165" si="223">SUM(AC156:AC164)</f>
        <v>0</v>
      </c>
      <c r="AD165" s="9">
        <f t="shared" si="223"/>
        <v>0</v>
      </c>
      <c r="AE165" s="9">
        <f t="shared" si="223"/>
        <v>0</v>
      </c>
      <c r="AF165" s="51"/>
    </row>
    <row r="166" spans="1:32" x14ac:dyDescent="0.2">
      <c r="A166" s="2" t="s">
        <v>27</v>
      </c>
      <c r="B166" s="8"/>
      <c r="C166" s="8"/>
      <c r="D166" s="3">
        <f>SUM(B166:C166)</f>
        <v>0</v>
      </c>
      <c r="E166" s="2"/>
      <c r="F166" s="2"/>
      <c r="G166" s="39">
        <f t="shared" si="185"/>
        <v>0</v>
      </c>
      <c r="H166" s="39">
        <f t="shared" si="186"/>
        <v>0</v>
      </c>
      <c r="I166" s="39">
        <f t="shared" si="187"/>
        <v>0</v>
      </c>
      <c r="J166" s="2"/>
      <c r="K166" s="2"/>
      <c r="L166" s="3">
        <f t="shared" si="194"/>
        <v>0</v>
      </c>
      <c r="M166" s="3">
        <f t="shared" si="195"/>
        <v>0</v>
      </c>
      <c r="N166" s="3">
        <f t="shared" si="196"/>
        <v>0</v>
      </c>
      <c r="O166" s="8"/>
      <c r="P166" s="8"/>
      <c r="Q166" s="3">
        <f t="shared" ref="Q166:Q177" si="224">+L166+O166</f>
        <v>0</v>
      </c>
      <c r="R166" s="3">
        <f t="shared" ref="R166:R177" si="225">+M166+P166</f>
        <v>0</v>
      </c>
      <c r="S166" s="3">
        <f t="shared" ref="S166:S177" si="226">+Q166+R166</f>
        <v>0</v>
      </c>
      <c r="T166" s="45"/>
      <c r="AC166" s="3"/>
      <c r="AD166" s="3"/>
      <c r="AE166" s="3">
        <f t="shared" ref="AE166:AE179" si="227">+AC166+AD166</f>
        <v>0</v>
      </c>
      <c r="AF166" s="50"/>
    </row>
    <row r="167" spans="1:32" x14ac:dyDescent="0.2">
      <c r="A167" s="2" t="s">
        <v>1</v>
      </c>
      <c r="B167" s="8">
        <v>180</v>
      </c>
      <c r="C167" s="8"/>
      <c r="D167" s="3">
        <f>SUM(B167:C167)</f>
        <v>180</v>
      </c>
      <c r="E167" s="2"/>
      <c r="F167" s="2"/>
      <c r="G167" s="39">
        <f t="shared" si="185"/>
        <v>180</v>
      </c>
      <c r="H167" s="39">
        <f t="shared" si="186"/>
        <v>0</v>
      </c>
      <c r="I167" s="39">
        <f t="shared" si="187"/>
        <v>180</v>
      </c>
      <c r="J167" s="2"/>
      <c r="K167" s="2"/>
      <c r="L167" s="3">
        <f t="shared" si="194"/>
        <v>180</v>
      </c>
      <c r="M167" s="3">
        <f t="shared" si="195"/>
        <v>0</v>
      </c>
      <c r="N167" s="3">
        <f t="shared" si="196"/>
        <v>180</v>
      </c>
      <c r="O167" s="8">
        <v>137</v>
      </c>
      <c r="P167" s="8"/>
      <c r="Q167" s="3">
        <f t="shared" si="224"/>
        <v>317</v>
      </c>
      <c r="R167" s="3">
        <f t="shared" si="225"/>
        <v>0</v>
      </c>
      <c r="S167" s="3">
        <f t="shared" si="226"/>
        <v>317</v>
      </c>
      <c r="T167" s="45"/>
      <c r="AC167" s="3">
        <v>317</v>
      </c>
      <c r="AD167" s="3"/>
      <c r="AE167" s="3">
        <f t="shared" si="227"/>
        <v>317</v>
      </c>
      <c r="AF167" s="50">
        <f t="shared" si="209"/>
        <v>100</v>
      </c>
    </row>
    <row r="168" spans="1:32" x14ac:dyDescent="0.2">
      <c r="A168" s="2" t="s">
        <v>28</v>
      </c>
      <c r="B168" s="8">
        <v>17887</v>
      </c>
      <c r="C168" s="8"/>
      <c r="D168" s="3">
        <f t="shared" ref="D168:D179" si="228">SUM(B168:C168)</f>
        <v>17887</v>
      </c>
      <c r="E168" s="2"/>
      <c r="F168" s="2"/>
      <c r="G168" s="39">
        <f t="shared" si="185"/>
        <v>17887</v>
      </c>
      <c r="H168" s="39">
        <f t="shared" si="186"/>
        <v>0</v>
      </c>
      <c r="I168" s="39">
        <f t="shared" si="187"/>
        <v>17887</v>
      </c>
      <c r="J168" s="2"/>
      <c r="K168" s="2"/>
      <c r="L168" s="3">
        <f t="shared" si="194"/>
        <v>17887</v>
      </c>
      <c r="M168" s="3">
        <f t="shared" si="195"/>
        <v>0</v>
      </c>
      <c r="N168" s="3">
        <f t="shared" si="196"/>
        <v>17887</v>
      </c>
      <c r="O168" s="8">
        <v>-2868</v>
      </c>
      <c r="P168" s="8"/>
      <c r="Q168" s="3">
        <f t="shared" si="224"/>
        <v>15019</v>
      </c>
      <c r="R168" s="3">
        <f t="shared" si="225"/>
        <v>0</v>
      </c>
      <c r="S168" s="3">
        <f t="shared" si="226"/>
        <v>15019</v>
      </c>
      <c r="T168" s="45"/>
      <c r="AC168" s="3">
        <v>15018</v>
      </c>
      <c r="AD168" s="3"/>
      <c r="AE168" s="3">
        <f t="shared" si="227"/>
        <v>15018</v>
      </c>
      <c r="AF168" s="50">
        <f t="shared" si="209"/>
        <v>99.993341767095018</v>
      </c>
    </row>
    <row r="169" spans="1:32" x14ac:dyDescent="0.2">
      <c r="A169" s="2" t="s">
        <v>29</v>
      </c>
      <c r="B169" s="8"/>
      <c r="C169" s="8"/>
      <c r="D169" s="3">
        <f t="shared" si="228"/>
        <v>0</v>
      </c>
      <c r="E169" s="2"/>
      <c r="F169" s="2"/>
      <c r="G169" s="39">
        <f t="shared" si="185"/>
        <v>0</v>
      </c>
      <c r="H169" s="39">
        <f t="shared" si="186"/>
        <v>0</v>
      </c>
      <c r="I169" s="39">
        <f t="shared" si="187"/>
        <v>0</v>
      </c>
      <c r="J169" s="2"/>
      <c r="K169" s="2"/>
      <c r="L169" s="3">
        <f t="shared" si="194"/>
        <v>0</v>
      </c>
      <c r="M169" s="3">
        <f t="shared" si="195"/>
        <v>0</v>
      </c>
      <c r="N169" s="3">
        <f t="shared" si="196"/>
        <v>0</v>
      </c>
      <c r="O169" s="8"/>
      <c r="P169" s="8"/>
      <c r="Q169" s="3">
        <f t="shared" si="224"/>
        <v>0</v>
      </c>
      <c r="R169" s="3">
        <f t="shared" si="225"/>
        <v>0</v>
      </c>
      <c r="S169" s="3">
        <f t="shared" si="226"/>
        <v>0</v>
      </c>
      <c r="T169" s="45"/>
      <c r="AC169" s="3"/>
      <c r="AD169" s="3"/>
      <c r="AE169" s="3">
        <f t="shared" si="227"/>
        <v>0</v>
      </c>
      <c r="AF169" s="50"/>
    </row>
    <row r="170" spans="1:32" x14ac:dyDescent="0.2">
      <c r="A170" s="30" t="s">
        <v>48</v>
      </c>
      <c r="B170" s="31"/>
      <c r="C170" s="31"/>
      <c r="D170" s="32">
        <f t="shared" si="228"/>
        <v>0</v>
      </c>
      <c r="E170" s="2"/>
      <c r="F170" s="2"/>
      <c r="G170" s="39">
        <f t="shared" si="185"/>
        <v>0</v>
      </c>
      <c r="H170" s="39">
        <f t="shared" si="186"/>
        <v>0</v>
      </c>
      <c r="I170" s="39">
        <f t="shared" si="187"/>
        <v>0</v>
      </c>
      <c r="J170" s="2"/>
      <c r="K170" s="2"/>
      <c r="L170" s="3">
        <f t="shared" si="194"/>
        <v>0</v>
      </c>
      <c r="M170" s="3">
        <f t="shared" si="195"/>
        <v>0</v>
      </c>
      <c r="N170" s="3">
        <f t="shared" si="196"/>
        <v>0</v>
      </c>
      <c r="O170" s="8"/>
      <c r="P170" s="8"/>
      <c r="Q170" s="3">
        <f t="shared" si="224"/>
        <v>0</v>
      </c>
      <c r="R170" s="3">
        <f t="shared" si="225"/>
        <v>0</v>
      </c>
      <c r="S170" s="3">
        <f t="shared" si="226"/>
        <v>0</v>
      </c>
      <c r="T170" s="45"/>
      <c r="AC170" s="44"/>
      <c r="AD170" s="44"/>
      <c r="AE170" s="44">
        <f t="shared" si="227"/>
        <v>0</v>
      </c>
      <c r="AF170" s="50"/>
    </row>
    <row r="171" spans="1:32" x14ac:dyDescent="0.2">
      <c r="A171" s="2" t="s">
        <v>30</v>
      </c>
      <c r="B171" s="8"/>
      <c r="C171" s="8"/>
      <c r="D171" s="3">
        <f t="shared" si="228"/>
        <v>0</v>
      </c>
      <c r="E171" s="2"/>
      <c r="F171" s="2"/>
      <c r="G171" s="39">
        <f t="shared" si="185"/>
        <v>0</v>
      </c>
      <c r="H171" s="39">
        <f t="shared" si="186"/>
        <v>0</v>
      </c>
      <c r="I171" s="39">
        <f t="shared" si="187"/>
        <v>0</v>
      </c>
      <c r="J171" s="2"/>
      <c r="K171" s="2"/>
      <c r="L171" s="3">
        <f t="shared" si="194"/>
        <v>0</v>
      </c>
      <c r="M171" s="3">
        <f t="shared" si="195"/>
        <v>0</v>
      </c>
      <c r="N171" s="3">
        <f t="shared" si="196"/>
        <v>0</v>
      </c>
      <c r="O171" s="8"/>
      <c r="P171" s="8"/>
      <c r="Q171" s="3">
        <f t="shared" si="224"/>
        <v>0</v>
      </c>
      <c r="R171" s="3">
        <f t="shared" si="225"/>
        <v>0</v>
      </c>
      <c r="S171" s="3">
        <f t="shared" si="226"/>
        <v>0</v>
      </c>
      <c r="T171" s="45"/>
      <c r="AC171" s="3"/>
      <c r="AD171" s="3"/>
      <c r="AE171" s="3">
        <f t="shared" si="227"/>
        <v>0</v>
      </c>
      <c r="AF171" s="50"/>
    </row>
    <row r="172" spans="1:32" x14ac:dyDescent="0.2">
      <c r="A172" s="24" t="s">
        <v>31</v>
      </c>
      <c r="B172" s="8">
        <v>4829</v>
      </c>
      <c r="C172" s="8"/>
      <c r="D172" s="3">
        <f t="shared" si="228"/>
        <v>4829</v>
      </c>
      <c r="E172" s="2"/>
      <c r="F172" s="2"/>
      <c r="G172" s="39">
        <f t="shared" si="185"/>
        <v>4829</v>
      </c>
      <c r="H172" s="39">
        <f t="shared" si="186"/>
        <v>0</v>
      </c>
      <c r="I172" s="39">
        <f t="shared" si="187"/>
        <v>4829</v>
      </c>
      <c r="J172" s="2"/>
      <c r="K172" s="2"/>
      <c r="L172" s="3">
        <f t="shared" si="194"/>
        <v>4829</v>
      </c>
      <c r="M172" s="3">
        <f t="shared" si="195"/>
        <v>0</v>
      </c>
      <c r="N172" s="3">
        <f t="shared" si="196"/>
        <v>4829</v>
      </c>
      <c r="O172" s="8">
        <v>-2667</v>
      </c>
      <c r="P172" s="8"/>
      <c r="Q172" s="3">
        <f t="shared" si="224"/>
        <v>2162</v>
      </c>
      <c r="R172" s="3">
        <f t="shared" si="225"/>
        <v>0</v>
      </c>
      <c r="S172" s="3">
        <f t="shared" si="226"/>
        <v>2162</v>
      </c>
      <c r="T172" s="45"/>
      <c r="AC172" s="3">
        <v>4055</v>
      </c>
      <c r="AD172" s="3"/>
      <c r="AE172" s="3">
        <f t="shared" si="227"/>
        <v>4055</v>
      </c>
      <c r="AF172" s="50">
        <f t="shared" si="209"/>
        <v>187.5578168362627</v>
      </c>
    </row>
    <row r="173" spans="1:32" x14ac:dyDescent="0.2">
      <c r="A173" s="33" t="s">
        <v>105</v>
      </c>
      <c r="B173" s="31"/>
      <c r="C173" s="31"/>
      <c r="D173" s="28"/>
      <c r="E173" s="2"/>
      <c r="F173" s="2"/>
      <c r="G173" s="39">
        <f t="shared" si="185"/>
        <v>0</v>
      </c>
      <c r="H173" s="39">
        <f t="shared" si="186"/>
        <v>0</v>
      </c>
      <c r="I173" s="39">
        <f t="shared" si="187"/>
        <v>0</v>
      </c>
      <c r="J173" s="2"/>
      <c r="K173" s="2"/>
      <c r="L173" s="3">
        <f t="shared" si="194"/>
        <v>0</v>
      </c>
      <c r="M173" s="3">
        <f t="shared" si="195"/>
        <v>0</v>
      </c>
      <c r="N173" s="3">
        <f t="shared" si="196"/>
        <v>0</v>
      </c>
      <c r="O173" s="8"/>
      <c r="P173" s="8"/>
      <c r="Q173" s="3">
        <f t="shared" si="224"/>
        <v>0</v>
      </c>
      <c r="R173" s="3">
        <f t="shared" si="225"/>
        <v>0</v>
      </c>
      <c r="S173" s="3">
        <f t="shared" si="226"/>
        <v>0</v>
      </c>
      <c r="T173" s="45"/>
      <c r="AC173" s="44"/>
      <c r="AD173" s="44"/>
      <c r="AE173" s="44">
        <f t="shared" si="227"/>
        <v>0</v>
      </c>
      <c r="AF173" s="50"/>
    </row>
    <row r="174" spans="1:32" x14ac:dyDescent="0.2">
      <c r="A174" s="24" t="s">
        <v>32</v>
      </c>
      <c r="B174" s="8">
        <v>3143</v>
      </c>
      <c r="C174" s="8"/>
      <c r="D174" s="3">
        <f t="shared" si="228"/>
        <v>3143</v>
      </c>
      <c r="E174" s="2"/>
      <c r="F174" s="2"/>
      <c r="G174" s="39">
        <f t="shared" si="185"/>
        <v>3143</v>
      </c>
      <c r="H174" s="39">
        <f t="shared" si="186"/>
        <v>0</v>
      </c>
      <c r="I174" s="39">
        <f t="shared" si="187"/>
        <v>3143</v>
      </c>
      <c r="J174" s="2"/>
      <c r="K174" s="2"/>
      <c r="L174" s="3">
        <f t="shared" si="194"/>
        <v>3143</v>
      </c>
      <c r="M174" s="3">
        <f t="shared" si="195"/>
        <v>0</v>
      </c>
      <c r="N174" s="3">
        <f t="shared" si="196"/>
        <v>3143</v>
      </c>
      <c r="O174" s="8">
        <v>-871</v>
      </c>
      <c r="P174" s="8"/>
      <c r="Q174" s="3">
        <f t="shared" si="224"/>
        <v>2272</v>
      </c>
      <c r="R174" s="3">
        <f t="shared" si="225"/>
        <v>0</v>
      </c>
      <c r="S174" s="3">
        <f t="shared" si="226"/>
        <v>2272</v>
      </c>
      <c r="T174" s="45"/>
      <c r="AC174" s="3">
        <v>379</v>
      </c>
      <c r="AD174" s="3"/>
      <c r="AE174" s="3">
        <f t="shared" si="227"/>
        <v>379</v>
      </c>
      <c r="AF174" s="50">
        <f t="shared" si="209"/>
        <v>16.681338028169016</v>
      </c>
    </row>
    <row r="175" spans="1:32" x14ac:dyDescent="0.2">
      <c r="A175" s="33" t="s">
        <v>107</v>
      </c>
      <c r="B175" s="8"/>
      <c r="C175" s="8"/>
      <c r="D175" s="3"/>
      <c r="E175" s="2"/>
      <c r="F175" s="2"/>
      <c r="G175" s="39">
        <f t="shared" si="185"/>
        <v>0</v>
      </c>
      <c r="H175" s="39">
        <f t="shared" si="186"/>
        <v>0</v>
      </c>
      <c r="I175" s="39">
        <f t="shared" si="187"/>
        <v>0</v>
      </c>
      <c r="J175" s="2"/>
      <c r="K175" s="2"/>
      <c r="L175" s="3">
        <f t="shared" si="194"/>
        <v>0</v>
      </c>
      <c r="M175" s="3">
        <f t="shared" si="195"/>
        <v>0</v>
      </c>
      <c r="N175" s="3">
        <f t="shared" si="196"/>
        <v>0</v>
      </c>
      <c r="O175" s="8"/>
      <c r="P175" s="8"/>
      <c r="Q175" s="3">
        <f t="shared" si="224"/>
        <v>0</v>
      </c>
      <c r="R175" s="3">
        <f t="shared" si="225"/>
        <v>0</v>
      </c>
      <c r="S175" s="3">
        <f t="shared" si="226"/>
        <v>0</v>
      </c>
      <c r="T175" s="45"/>
      <c r="AC175" s="44"/>
      <c r="AD175" s="44"/>
      <c r="AE175" s="44">
        <f t="shared" si="227"/>
        <v>0</v>
      </c>
      <c r="AF175" s="50"/>
    </row>
    <row r="176" spans="1:32" x14ac:dyDescent="0.2">
      <c r="A176" s="24" t="s">
        <v>0</v>
      </c>
      <c r="B176" s="8"/>
      <c r="C176" s="8"/>
      <c r="D176" s="3">
        <f t="shared" si="228"/>
        <v>0</v>
      </c>
      <c r="E176" s="2"/>
      <c r="F176" s="2"/>
      <c r="G176" s="39">
        <f t="shared" si="185"/>
        <v>0</v>
      </c>
      <c r="H176" s="39">
        <f t="shared" si="186"/>
        <v>0</v>
      </c>
      <c r="I176" s="39">
        <f t="shared" si="187"/>
        <v>0</v>
      </c>
      <c r="J176" s="2"/>
      <c r="K176" s="2"/>
      <c r="L176" s="3">
        <f t="shared" si="194"/>
        <v>0</v>
      </c>
      <c r="M176" s="3">
        <f t="shared" si="195"/>
        <v>0</v>
      </c>
      <c r="N176" s="3">
        <f t="shared" si="196"/>
        <v>0</v>
      </c>
      <c r="O176" s="8"/>
      <c r="P176" s="8"/>
      <c r="Q176" s="3">
        <f t="shared" si="224"/>
        <v>0</v>
      </c>
      <c r="R176" s="3">
        <f t="shared" si="225"/>
        <v>0</v>
      </c>
      <c r="S176" s="3">
        <f t="shared" si="226"/>
        <v>0</v>
      </c>
      <c r="T176" s="45"/>
      <c r="AC176" s="3"/>
      <c r="AD176" s="3"/>
      <c r="AE176" s="3">
        <f t="shared" si="227"/>
        <v>0</v>
      </c>
      <c r="AF176" s="50"/>
    </row>
    <row r="177" spans="1:32" x14ac:dyDescent="0.2">
      <c r="A177" s="24" t="s">
        <v>33</v>
      </c>
      <c r="B177" s="7"/>
      <c r="C177" s="7"/>
      <c r="D177" s="3">
        <f t="shared" si="228"/>
        <v>0</v>
      </c>
      <c r="E177" s="2"/>
      <c r="F177" s="2"/>
      <c r="G177" s="39">
        <f t="shared" si="185"/>
        <v>0</v>
      </c>
      <c r="H177" s="39">
        <f t="shared" si="186"/>
        <v>0</v>
      </c>
      <c r="I177" s="39">
        <f t="shared" si="187"/>
        <v>0</v>
      </c>
      <c r="J177" s="2"/>
      <c r="K177" s="2"/>
      <c r="L177" s="3">
        <f t="shared" si="194"/>
        <v>0</v>
      </c>
      <c r="M177" s="3">
        <f t="shared" si="195"/>
        <v>0</v>
      </c>
      <c r="N177" s="3">
        <f t="shared" si="196"/>
        <v>0</v>
      </c>
      <c r="O177" s="8"/>
      <c r="P177" s="8"/>
      <c r="Q177" s="3">
        <f t="shared" si="224"/>
        <v>0</v>
      </c>
      <c r="R177" s="3">
        <f t="shared" si="225"/>
        <v>0</v>
      </c>
      <c r="S177" s="3">
        <f t="shared" si="226"/>
        <v>0</v>
      </c>
      <c r="T177" s="45"/>
      <c r="AC177" s="3"/>
      <c r="AD177" s="3"/>
      <c r="AE177" s="3">
        <f t="shared" si="227"/>
        <v>0</v>
      </c>
      <c r="AF177" s="50"/>
    </row>
    <row r="178" spans="1:32" x14ac:dyDescent="0.2">
      <c r="A178" s="24" t="str">
        <f>+A46</f>
        <v>Biztosító által fizetett kártérítések</v>
      </c>
      <c r="B178" s="7"/>
      <c r="C178" s="7"/>
      <c r="D178" s="3"/>
      <c r="E178" s="2"/>
      <c r="F178" s="2"/>
      <c r="G178" s="39"/>
      <c r="H178" s="39"/>
      <c r="I178" s="39"/>
      <c r="J178" s="2"/>
      <c r="K178" s="2"/>
      <c r="L178" s="3"/>
      <c r="M178" s="3"/>
      <c r="N178" s="3"/>
      <c r="O178" s="8"/>
      <c r="P178" s="8"/>
      <c r="Q178" s="3">
        <f t="shared" ref="Q178" si="229">+L178+O178</f>
        <v>0</v>
      </c>
      <c r="R178" s="3">
        <f t="shared" ref="R178" si="230">+M178+P178</f>
        <v>0</v>
      </c>
      <c r="S178" s="3">
        <f t="shared" ref="S178" si="231">+Q178+R178</f>
        <v>0</v>
      </c>
      <c r="T178" s="45"/>
      <c r="AC178" s="3"/>
      <c r="AD178" s="3"/>
      <c r="AE178" s="3">
        <f t="shared" si="227"/>
        <v>0</v>
      </c>
      <c r="AF178" s="50"/>
    </row>
    <row r="179" spans="1:32" x14ac:dyDescent="0.2">
      <c r="A179" s="24" t="s">
        <v>34</v>
      </c>
      <c r="B179" s="7"/>
      <c r="C179" s="7"/>
      <c r="D179" s="3">
        <f t="shared" si="228"/>
        <v>0</v>
      </c>
      <c r="E179" s="2"/>
      <c r="F179" s="2"/>
      <c r="G179" s="39">
        <f t="shared" si="185"/>
        <v>0</v>
      </c>
      <c r="H179" s="39">
        <f t="shared" si="186"/>
        <v>0</v>
      </c>
      <c r="I179" s="39">
        <f t="shared" si="187"/>
        <v>0</v>
      </c>
      <c r="J179" s="2"/>
      <c r="K179" s="2"/>
      <c r="L179" s="3">
        <f t="shared" si="194"/>
        <v>0</v>
      </c>
      <c r="M179" s="3">
        <f t="shared" si="195"/>
        <v>0</v>
      </c>
      <c r="N179" s="3">
        <f t="shared" si="196"/>
        <v>0</v>
      </c>
      <c r="O179" s="8">
        <v>52</v>
      </c>
      <c r="P179" s="8"/>
      <c r="Q179" s="3">
        <f t="shared" ref="Q179" si="232">+L179+O179</f>
        <v>52</v>
      </c>
      <c r="R179" s="3">
        <f t="shared" ref="R179" si="233">+M179+P179</f>
        <v>0</v>
      </c>
      <c r="S179" s="3">
        <f t="shared" ref="S179" si="234">+Q179+R179</f>
        <v>52</v>
      </c>
      <c r="T179" s="45"/>
      <c r="AC179" s="3">
        <v>35</v>
      </c>
      <c r="AD179" s="3"/>
      <c r="AE179" s="3">
        <f t="shared" si="227"/>
        <v>35</v>
      </c>
      <c r="AF179" s="50">
        <f t="shared" si="209"/>
        <v>67.307692307692307</v>
      </c>
    </row>
    <row r="180" spans="1:32" x14ac:dyDescent="0.2">
      <c r="A180" s="25" t="s">
        <v>35</v>
      </c>
      <c r="B180" s="22">
        <f>SUM(B166:B169,B171:B172,B174:B179)</f>
        <v>26039</v>
      </c>
      <c r="C180" s="22">
        <f>SUM(C166:C169,C171:C172,C174:C179)</f>
        <v>0</v>
      </c>
      <c r="D180" s="22">
        <f>SUM(D166:D169,D171:D172,D174:D179)</f>
        <v>26039</v>
      </c>
      <c r="E180" s="22">
        <f t="shared" ref="E180:N180" si="235">SUM(E166:E169,E171:E172,E174:E179)</f>
        <v>0</v>
      </c>
      <c r="F180" s="22">
        <f t="shared" si="235"/>
        <v>0</v>
      </c>
      <c r="G180" s="22">
        <f t="shared" si="235"/>
        <v>26039</v>
      </c>
      <c r="H180" s="22">
        <f t="shared" si="235"/>
        <v>0</v>
      </c>
      <c r="I180" s="22">
        <f t="shared" si="235"/>
        <v>26039</v>
      </c>
      <c r="J180" s="22">
        <f t="shared" si="235"/>
        <v>0</v>
      </c>
      <c r="K180" s="22">
        <f t="shared" si="235"/>
        <v>0</v>
      </c>
      <c r="L180" s="22">
        <f t="shared" si="235"/>
        <v>26039</v>
      </c>
      <c r="M180" s="22">
        <f t="shared" si="235"/>
        <v>0</v>
      </c>
      <c r="N180" s="22">
        <f t="shared" si="235"/>
        <v>26039</v>
      </c>
      <c r="O180" s="22">
        <f t="shared" ref="O180:R180" si="236">SUM(O166:O169,O171:O172,O174:O179)</f>
        <v>-6217</v>
      </c>
      <c r="P180" s="22">
        <f t="shared" si="236"/>
        <v>0</v>
      </c>
      <c r="Q180" s="22">
        <f t="shared" si="236"/>
        <v>19822</v>
      </c>
      <c r="R180" s="22">
        <f t="shared" si="236"/>
        <v>0</v>
      </c>
      <c r="S180" s="22">
        <f>SUM(S166:S169,S171:S172,S174,S176:S179)</f>
        <v>19822</v>
      </c>
      <c r="T180" s="45"/>
      <c r="AC180" s="22">
        <f t="shared" ref="AC180:AD180" si="237">SUM(AC166,AC167,AC168,AC169,AC171,AC172,AC174,AC176,AC177,AC178,AC179)</f>
        <v>19804</v>
      </c>
      <c r="AD180" s="22">
        <f t="shared" si="237"/>
        <v>0</v>
      </c>
      <c r="AE180" s="22">
        <f>SUM(AE166,AE167,AE168,AE169,AE171,AE172,AE174,AE176,AE177,AE178,AE179)</f>
        <v>19804</v>
      </c>
      <c r="AF180" s="51">
        <f t="shared" si="209"/>
        <v>99.909191807083047</v>
      </c>
    </row>
    <row r="181" spans="1:32" x14ac:dyDescent="0.2">
      <c r="A181" s="19" t="s">
        <v>36</v>
      </c>
      <c r="B181" s="7"/>
      <c r="C181" s="7"/>
      <c r="D181" s="3">
        <f>SUM(B181:C181)</f>
        <v>0</v>
      </c>
      <c r="E181" s="2"/>
      <c r="F181" s="2"/>
      <c r="G181" s="39">
        <f t="shared" si="185"/>
        <v>0</v>
      </c>
      <c r="H181" s="39">
        <f t="shared" si="186"/>
        <v>0</v>
      </c>
      <c r="I181" s="39">
        <f t="shared" si="187"/>
        <v>0</v>
      </c>
      <c r="J181" s="2"/>
      <c r="K181" s="2"/>
      <c r="L181" s="3">
        <f t="shared" si="194"/>
        <v>0</v>
      </c>
      <c r="M181" s="3">
        <f t="shared" si="195"/>
        <v>0</v>
      </c>
      <c r="N181" s="3">
        <f t="shared" si="196"/>
        <v>0</v>
      </c>
      <c r="O181" s="2"/>
      <c r="P181" s="2"/>
      <c r="Q181" s="3">
        <f t="shared" ref="Q181:Q190" si="238">+L181+O181</f>
        <v>0</v>
      </c>
      <c r="R181" s="3">
        <f t="shared" ref="R181:R190" si="239">+M181+P181</f>
        <v>0</v>
      </c>
      <c r="S181" s="3">
        <f t="shared" ref="S181:S190" si="240">+Q181+R181</f>
        <v>0</v>
      </c>
      <c r="T181" s="45"/>
      <c r="AC181" s="3"/>
      <c r="AD181" s="3"/>
      <c r="AE181" s="3">
        <f t="shared" ref="AE181:AE183" si="241">+AC181+AD181</f>
        <v>0</v>
      </c>
      <c r="AF181" s="50"/>
    </row>
    <row r="182" spans="1:32" x14ac:dyDescent="0.2">
      <c r="A182" s="15" t="s">
        <v>37</v>
      </c>
      <c r="B182" s="29"/>
      <c r="C182" s="29"/>
      <c r="D182" s="29">
        <f>SUM(B182:C182)</f>
        <v>0</v>
      </c>
      <c r="E182" s="2"/>
      <c r="F182" s="2"/>
      <c r="G182" s="39">
        <f t="shared" si="185"/>
        <v>0</v>
      </c>
      <c r="H182" s="39">
        <f t="shared" si="186"/>
        <v>0</v>
      </c>
      <c r="I182" s="39">
        <f t="shared" si="187"/>
        <v>0</v>
      </c>
      <c r="J182" s="2"/>
      <c r="K182" s="2"/>
      <c r="L182" s="3">
        <f t="shared" si="194"/>
        <v>0</v>
      </c>
      <c r="M182" s="3">
        <f t="shared" si="195"/>
        <v>0</v>
      </c>
      <c r="N182" s="3">
        <f t="shared" si="196"/>
        <v>0</v>
      </c>
      <c r="O182" s="2"/>
      <c r="P182" s="2"/>
      <c r="Q182" s="3">
        <f t="shared" si="238"/>
        <v>0</v>
      </c>
      <c r="R182" s="3">
        <f t="shared" si="239"/>
        <v>0</v>
      </c>
      <c r="S182" s="3">
        <f t="shared" si="240"/>
        <v>0</v>
      </c>
      <c r="T182" s="45"/>
      <c r="AC182" s="3"/>
      <c r="AD182" s="3"/>
      <c r="AE182" s="3">
        <f t="shared" si="241"/>
        <v>0</v>
      </c>
      <c r="AF182" s="50"/>
    </row>
    <row r="183" spans="1:32" x14ac:dyDescent="0.2">
      <c r="A183" s="13" t="s">
        <v>38</v>
      </c>
      <c r="B183" s="7"/>
      <c r="C183" s="7"/>
      <c r="D183" s="29">
        <f>SUM(B183:C183)</f>
        <v>0</v>
      </c>
      <c r="E183" s="2"/>
      <c r="F183" s="2"/>
      <c r="G183" s="39">
        <f t="shared" si="185"/>
        <v>0</v>
      </c>
      <c r="H183" s="39">
        <f t="shared" si="186"/>
        <v>0</v>
      </c>
      <c r="I183" s="39">
        <f t="shared" si="187"/>
        <v>0</v>
      </c>
      <c r="J183" s="2"/>
      <c r="K183" s="2"/>
      <c r="L183" s="3">
        <f t="shared" si="194"/>
        <v>0</v>
      </c>
      <c r="M183" s="3">
        <f t="shared" si="195"/>
        <v>0</v>
      </c>
      <c r="N183" s="3">
        <f t="shared" si="196"/>
        <v>0</v>
      </c>
      <c r="O183" s="2"/>
      <c r="P183" s="2"/>
      <c r="Q183" s="3">
        <f t="shared" si="238"/>
        <v>0</v>
      </c>
      <c r="R183" s="3">
        <f t="shared" si="239"/>
        <v>0</v>
      </c>
      <c r="S183" s="3">
        <f t="shared" si="240"/>
        <v>0</v>
      </c>
      <c r="T183" s="45"/>
      <c r="AC183" s="3"/>
      <c r="AD183" s="3"/>
      <c r="AE183" s="3">
        <f t="shared" si="241"/>
        <v>0</v>
      </c>
      <c r="AF183" s="50"/>
    </row>
    <row r="184" spans="1:32" x14ac:dyDescent="0.2">
      <c r="A184" s="17" t="s">
        <v>39</v>
      </c>
      <c r="B184" s="9">
        <f>SUM(B181:B183)</f>
        <v>0</v>
      </c>
      <c r="C184" s="9">
        <f>SUM(C181:C183)</f>
        <v>0</v>
      </c>
      <c r="D184" s="9">
        <f>SUM(D181:D183)</f>
        <v>0</v>
      </c>
      <c r="E184" s="9">
        <f t="shared" ref="E184:I184" si="242">SUM(E181:E183)</f>
        <v>0</v>
      </c>
      <c r="F184" s="9">
        <f t="shared" si="242"/>
        <v>0</v>
      </c>
      <c r="G184" s="9">
        <f t="shared" si="242"/>
        <v>0</v>
      </c>
      <c r="H184" s="9">
        <f t="shared" si="242"/>
        <v>0</v>
      </c>
      <c r="I184" s="9">
        <f t="shared" si="242"/>
        <v>0</v>
      </c>
      <c r="J184" s="2"/>
      <c r="K184" s="2"/>
      <c r="L184" s="3">
        <f t="shared" si="194"/>
        <v>0</v>
      </c>
      <c r="M184" s="3">
        <f t="shared" si="195"/>
        <v>0</v>
      </c>
      <c r="N184" s="3">
        <f t="shared" si="196"/>
        <v>0</v>
      </c>
      <c r="O184" s="2"/>
      <c r="P184" s="2"/>
      <c r="Q184" s="3">
        <f t="shared" si="238"/>
        <v>0</v>
      </c>
      <c r="R184" s="3">
        <f t="shared" si="239"/>
        <v>0</v>
      </c>
      <c r="S184" s="3">
        <f t="shared" si="240"/>
        <v>0</v>
      </c>
      <c r="T184" s="45"/>
      <c r="AC184" s="9">
        <f t="shared" ref="AC184:AE184" si="243">SUM(AC181:AC183)</f>
        <v>0</v>
      </c>
      <c r="AD184" s="9">
        <f t="shared" si="243"/>
        <v>0</v>
      </c>
      <c r="AE184" s="9">
        <f t="shared" si="243"/>
        <v>0</v>
      </c>
      <c r="AF184" s="51"/>
    </row>
    <row r="185" spans="1:32" x14ac:dyDescent="0.2">
      <c r="A185" s="13" t="s">
        <v>40</v>
      </c>
      <c r="B185" s="7"/>
      <c r="C185" s="7"/>
      <c r="D185" s="3">
        <f>SUM(B185:C185)</f>
        <v>0</v>
      </c>
      <c r="E185" s="2"/>
      <c r="F185" s="2"/>
      <c r="G185" s="39">
        <f t="shared" si="185"/>
        <v>0</v>
      </c>
      <c r="H185" s="39">
        <f t="shared" si="186"/>
        <v>0</v>
      </c>
      <c r="I185" s="39">
        <f t="shared" si="187"/>
        <v>0</v>
      </c>
      <c r="J185" s="2"/>
      <c r="K185" s="2"/>
      <c r="L185" s="3">
        <f t="shared" si="194"/>
        <v>0</v>
      </c>
      <c r="M185" s="3">
        <f t="shared" si="195"/>
        <v>0</v>
      </c>
      <c r="N185" s="3">
        <f t="shared" si="196"/>
        <v>0</v>
      </c>
      <c r="O185" s="2"/>
      <c r="P185" s="2"/>
      <c r="Q185" s="3">
        <f t="shared" si="238"/>
        <v>0</v>
      </c>
      <c r="R185" s="3">
        <f t="shared" si="239"/>
        <v>0</v>
      </c>
      <c r="S185" s="3">
        <f t="shared" si="240"/>
        <v>0</v>
      </c>
      <c r="T185" s="45"/>
      <c r="AC185" s="3"/>
      <c r="AD185" s="3"/>
      <c r="AE185" s="3">
        <f t="shared" ref="AE185:AE186" si="244">+AC185+AD185</f>
        <v>0</v>
      </c>
      <c r="AF185" s="50"/>
    </row>
    <row r="186" spans="1:32" x14ac:dyDescent="0.2">
      <c r="A186" s="13" t="s">
        <v>41</v>
      </c>
      <c r="B186" s="7"/>
      <c r="C186" s="7"/>
      <c r="D186" s="3">
        <f>SUM(B186:C186)</f>
        <v>0</v>
      </c>
      <c r="E186" s="40"/>
      <c r="F186" s="2"/>
      <c r="G186" s="39">
        <f t="shared" si="185"/>
        <v>0</v>
      </c>
      <c r="H186" s="39">
        <f t="shared" si="186"/>
        <v>0</v>
      </c>
      <c r="I186" s="39">
        <f t="shared" si="187"/>
        <v>0</v>
      </c>
      <c r="J186" s="2"/>
      <c r="K186" s="2"/>
      <c r="L186" s="3">
        <f t="shared" si="194"/>
        <v>0</v>
      </c>
      <c r="M186" s="3">
        <f t="shared" si="195"/>
        <v>0</v>
      </c>
      <c r="N186" s="3">
        <f t="shared" si="196"/>
        <v>0</v>
      </c>
      <c r="O186" s="2"/>
      <c r="P186" s="2"/>
      <c r="Q186" s="3">
        <f t="shared" si="238"/>
        <v>0</v>
      </c>
      <c r="R186" s="3">
        <f t="shared" si="239"/>
        <v>0</v>
      </c>
      <c r="S186" s="3">
        <f t="shared" si="240"/>
        <v>0</v>
      </c>
      <c r="T186" s="45"/>
      <c r="AC186" s="3"/>
      <c r="AD186" s="3"/>
      <c r="AE186" s="3">
        <f t="shared" si="244"/>
        <v>0</v>
      </c>
      <c r="AF186" s="50"/>
    </row>
    <row r="187" spans="1:32" x14ac:dyDescent="0.2">
      <c r="A187" s="16" t="s">
        <v>42</v>
      </c>
      <c r="B187" s="22">
        <f>SUM(B185:B186)</f>
        <v>0</v>
      </c>
      <c r="C187" s="22">
        <f>SUM(C185:C186)</f>
        <v>0</v>
      </c>
      <c r="D187" s="22">
        <f>SUM(D185:D186)</f>
        <v>0</v>
      </c>
      <c r="E187" s="22">
        <f t="shared" ref="E187:I187" si="245">SUM(E185:E186)</f>
        <v>0</v>
      </c>
      <c r="F187" s="22">
        <f t="shared" si="245"/>
        <v>0</v>
      </c>
      <c r="G187" s="22">
        <f t="shared" si="245"/>
        <v>0</v>
      </c>
      <c r="H187" s="22">
        <f t="shared" si="245"/>
        <v>0</v>
      </c>
      <c r="I187" s="22">
        <f t="shared" si="245"/>
        <v>0</v>
      </c>
      <c r="J187" s="2"/>
      <c r="K187" s="2"/>
      <c r="L187" s="3">
        <f t="shared" si="194"/>
        <v>0</v>
      </c>
      <c r="M187" s="3">
        <f t="shared" si="195"/>
        <v>0</v>
      </c>
      <c r="N187" s="3">
        <f t="shared" si="196"/>
        <v>0</v>
      </c>
      <c r="O187" s="2"/>
      <c r="P187" s="2"/>
      <c r="Q187" s="3">
        <f t="shared" si="238"/>
        <v>0</v>
      </c>
      <c r="R187" s="3">
        <f t="shared" si="239"/>
        <v>0</v>
      </c>
      <c r="S187" s="3">
        <f t="shared" si="240"/>
        <v>0</v>
      </c>
      <c r="T187" s="45"/>
      <c r="AC187" s="22">
        <f t="shared" ref="AC187:AE187" si="246">SUM(AC185:AC186)</f>
        <v>0</v>
      </c>
      <c r="AD187" s="22">
        <f t="shared" si="246"/>
        <v>0</v>
      </c>
      <c r="AE187" s="22">
        <f t="shared" si="246"/>
        <v>0</v>
      </c>
      <c r="AF187" s="51"/>
    </row>
    <row r="188" spans="1:32" x14ac:dyDescent="0.2">
      <c r="A188" s="13" t="s">
        <v>43</v>
      </c>
      <c r="B188" s="7"/>
      <c r="C188" s="7"/>
      <c r="D188" s="3">
        <f>SUM(B188:C188)</f>
        <v>0</v>
      </c>
      <c r="E188" s="2"/>
      <c r="F188" s="2"/>
      <c r="G188" s="39">
        <f t="shared" si="185"/>
        <v>0</v>
      </c>
      <c r="H188" s="39">
        <f t="shared" si="186"/>
        <v>0</v>
      </c>
      <c r="I188" s="39">
        <f t="shared" si="187"/>
        <v>0</v>
      </c>
      <c r="J188" s="2"/>
      <c r="K188" s="2"/>
      <c r="L188" s="3">
        <f t="shared" si="194"/>
        <v>0</v>
      </c>
      <c r="M188" s="3">
        <f t="shared" si="195"/>
        <v>0</v>
      </c>
      <c r="N188" s="3">
        <f t="shared" si="196"/>
        <v>0</v>
      </c>
      <c r="O188" s="2"/>
      <c r="P188" s="2"/>
      <c r="Q188" s="3">
        <f t="shared" si="238"/>
        <v>0</v>
      </c>
      <c r="R188" s="3">
        <f t="shared" si="239"/>
        <v>0</v>
      </c>
      <c r="S188" s="3">
        <f t="shared" si="240"/>
        <v>0</v>
      </c>
      <c r="T188" s="45"/>
      <c r="AC188" s="3"/>
      <c r="AD188" s="3"/>
      <c r="AE188" s="3">
        <f t="shared" ref="AE188:AE189" si="247">+AC188+AD188</f>
        <v>0</v>
      </c>
      <c r="AF188" s="50"/>
    </row>
    <row r="189" spans="1:32" x14ac:dyDescent="0.2">
      <c r="A189" s="13" t="s">
        <v>44</v>
      </c>
      <c r="B189" s="7"/>
      <c r="C189" s="7"/>
      <c r="D189" s="3">
        <f>SUM(B189:C189)</f>
        <v>0</v>
      </c>
      <c r="E189" s="2"/>
      <c r="F189" s="2"/>
      <c r="G189" s="39">
        <f t="shared" si="185"/>
        <v>0</v>
      </c>
      <c r="H189" s="39">
        <f t="shared" si="186"/>
        <v>0</v>
      </c>
      <c r="I189" s="39">
        <f t="shared" si="187"/>
        <v>0</v>
      </c>
      <c r="J189" s="2"/>
      <c r="K189" s="2"/>
      <c r="L189" s="3">
        <f t="shared" si="194"/>
        <v>0</v>
      </c>
      <c r="M189" s="3">
        <f t="shared" si="195"/>
        <v>0</v>
      </c>
      <c r="N189" s="3">
        <f t="shared" si="196"/>
        <v>0</v>
      </c>
      <c r="O189" s="2"/>
      <c r="P189" s="2"/>
      <c r="Q189" s="3">
        <f t="shared" si="238"/>
        <v>0</v>
      </c>
      <c r="R189" s="3">
        <f t="shared" si="239"/>
        <v>0</v>
      </c>
      <c r="S189" s="3">
        <f t="shared" si="240"/>
        <v>0</v>
      </c>
      <c r="T189" s="45"/>
      <c r="AC189" s="3"/>
      <c r="AD189" s="3"/>
      <c r="AE189" s="3">
        <f t="shared" si="247"/>
        <v>0</v>
      </c>
      <c r="AF189" s="50"/>
    </row>
    <row r="190" spans="1:32" x14ac:dyDescent="0.2">
      <c r="A190" s="16" t="s">
        <v>45</v>
      </c>
      <c r="B190" s="9">
        <f>SUM(B188:B189)</f>
        <v>0</v>
      </c>
      <c r="C190" s="9">
        <f>SUM(C188:C189)</f>
        <v>0</v>
      </c>
      <c r="D190" s="9">
        <f>SUM(D188:D189)</f>
        <v>0</v>
      </c>
      <c r="E190" s="2"/>
      <c r="F190" s="2"/>
      <c r="G190" s="39">
        <f t="shared" si="185"/>
        <v>0</v>
      </c>
      <c r="H190" s="39">
        <f t="shared" si="186"/>
        <v>0</v>
      </c>
      <c r="I190" s="39">
        <f t="shared" si="187"/>
        <v>0</v>
      </c>
      <c r="J190" s="2"/>
      <c r="K190" s="2"/>
      <c r="L190" s="3">
        <f t="shared" si="194"/>
        <v>0</v>
      </c>
      <c r="M190" s="3">
        <f t="shared" si="195"/>
        <v>0</v>
      </c>
      <c r="N190" s="3">
        <f t="shared" si="196"/>
        <v>0</v>
      </c>
      <c r="O190" s="2"/>
      <c r="P190" s="2"/>
      <c r="Q190" s="3">
        <f t="shared" si="238"/>
        <v>0</v>
      </c>
      <c r="R190" s="3">
        <f t="shared" si="239"/>
        <v>0</v>
      </c>
      <c r="S190" s="3">
        <f t="shared" si="240"/>
        <v>0</v>
      </c>
      <c r="T190" s="45"/>
      <c r="AC190" s="9">
        <f t="shared" ref="AC190:AE190" si="248">SUM(AC188:AC189)</f>
        <v>0</v>
      </c>
      <c r="AD190" s="9">
        <f t="shared" si="248"/>
        <v>0</v>
      </c>
      <c r="AE190" s="9">
        <f t="shared" si="248"/>
        <v>0</v>
      </c>
      <c r="AF190" s="51"/>
    </row>
    <row r="191" spans="1:32" x14ac:dyDescent="0.2">
      <c r="A191" s="17" t="s">
        <v>46</v>
      </c>
      <c r="B191" s="22">
        <f>SUM(B149,B152,B155,B165,B180,B184,B187,B190)</f>
        <v>26039</v>
      </c>
      <c r="C191" s="22">
        <f>SUM(C149,C152,C155,C165,C180,C184,C187,C190)</f>
        <v>0</v>
      </c>
      <c r="D191" s="22">
        <f>SUM(D149,D152,D155,D165,D180,D184,D187,D190)</f>
        <v>26039</v>
      </c>
      <c r="E191" s="22">
        <f t="shared" ref="E191:N191" si="249">SUM(E149,E152,E155,E165,E180,E184,E187,E190)</f>
        <v>11437</v>
      </c>
      <c r="F191" s="22">
        <f t="shared" si="249"/>
        <v>0</v>
      </c>
      <c r="G191" s="22">
        <f t="shared" si="249"/>
        <v>37476</v>
      </c>
      <c r="H191" s="22">
        <f t="shared" si="249"/>
        <v>0</v>
      </c>
      <c r="I191" s="22">
        <f t="shared" si="249"/>
        <v>37476</v>
      </c>
      <c r="J191" s="22">
        <f t="shared" si="249"/>
        <v>0</v>
      </c>
      <c r="K191" s="22">
        <f t="shared" si="249"/>
        <v>0</v>
      </c>
      <c r="L191" s="22">
        <f t="shared" si="249"/>
        <v>37476</v>
      </c>
      <c r="M191" s="22">
        <f t="shared" si="249"/>
        <v>0</v>
      </c>
      <c r="N191" s="22">
        <f t="shared" si="249"/>
        <v>37476</v>
      </c>
      <c r="O191" s="22">
        <f t="shared" ref="O191:S191" si="250">SUM(O149,O152,O155,O165,O180,O184,O187,O190)</f>
        <v>-4709</v>
      </c>
      <c r="P191" s="22">
        <f t="shared" si="250"/>
        <v>0</v>
      </c>
      <c r="Q191" s="22">
        <f t="shared" si="250"/>
        <v>32767</v>
      </c>
      <c r="R191" s="22">
        <f t="shared" si="250"/>
        <v>0</v>
      </c>
      <c r="S191" s="22">
        <f t="shared" si="250"/>
        <v>32767</v>
      </c>
      <c r="T191" s="45"/>
      <c r="AC191" s="22">
        <f t="shared" ref="AC191:AE191" si="251">SUM(AC149,AC152,AC155,AC165,AC180,AC184,AC187,AC190)</f>
        <v>32748</v>
      </c>
      <c r="AD191" s="22">
        <f t="shared" si="251"/>
        <v>0</v>
      </c>
      <c r="AE191" s="22">
        <f t="shared" si="251"/>
        <v>32748</v>
      </c>
      <c r="AF191" s="51">
        <f t="shared" si="209"/>
        <v>99.942014831995607</v>
      </c>
    </row>
    <row r="192" spans="1:32" x14ac:dyDescent="0.2">
      <c r="A192" s="35" t="s">
        <v>51</v>
      </c>
      <c r="B192" s="7"/>
      <c r="C192" s="7"/>
      <c r="D192" s="3">
        <f>SUM(B192:C192)</f>
        <v>0</v>
      </c>
      <c r="E192" s="2"/>
      <c r="F192" s="2"/>
      <c r="G192" s="39">
        <f t="shared" si="185"/>
        <v>0</v>
      </c>
      <c r="H192" s="39">
        <f t="shared" si="186"/>
        <v>0</v>
      </c>
      <c r="I192" s="39">
        <f t="shared" si="187"/>
        <v>0</v>
      </c>
      <c r="J192" s="2"/>
      <c r="K192" s="2"/>
      <c r="L192" s="3">
        <f t="shared" si="194"/>
        <v>0</v>
      </c>
      <c r="M192" s="3">
        <f t="shared" si="195"/>
        <v>0</v>
      </c>
      <c r="N192" s="3">
        <f t="shared" si="196"/>
        <v>0</v>
      </c>
      <c r="O192" s="2"/>
      <c r="P192" s="2"/>
      <c r="Q192" s="3">
        <f t="shared" ref="Q192:Q196" si="252">+L192+O192</f>
        <v>0</v>
      </c>
      <c r="R192" s="3">
        <f t="shared" ref="R192:R196" si="253">+M192+P192</f>
        <v>0</v>
      </c>
      <c r="S192" s="3">
        <f t="shared" ref="S192:S196" si="254">+Q192+R192</f>
        <v>0</v>
      </c>
      <c r="T192" s="45"/>
      <c r="AC192" s="3"/>
      <c r="AD192" s="3"/>
      <c r="AE192" s="3">
        <f t="shared" ref="AE192:AE196" si="255">+AC192+AD192</f>
        <v>0</v>
      </c>
      <c r="AF192" s="50"/>
    </row>
    <row r="193" spans="1:32" x14ac:dyDescent="0.2">
      <c r="A193" s="2" t="s">
        <v>52</v>
      </c>
      <c r="B193" s="7"/>
      <c r="C193" s="7"/>
      <c r="D193" s="3">
        <f t="shared" ref="D193:D196" si="256">SUM(B193:C193)</f>
        <v>0</v>
      </c>
      <c r="E193" s="2"/>
      <c r="F193" s="2"/>
      <c r="G193" s="39">
        <f t="shared" ref="G193:G196" si="257">+B193+E193</f>
        <v>0</v>
      </c>
      <c r="H193" s="39">
        <f t="shared" ref="H193:H196" si="258">+C193+F193</f>
        <v>0</v>
      </c>
      <c r="I193" s="39">
        <f t="shared" ref="I193:I196" si="259">+G193+H193</f>
        <v>0</v>
      </c>
      <c r="J193" s="2"/>
      <c r="K193" s="2"/>
      <c r="L193" s="3">
        <f t="shared" si="194"/>
        <v>0</v>
      </c>
      <c r="M193" s="3">
        <f t="shared" si="195"/>
        <v>0</v>
      </c>
      <c r="N193" s="3">
        <f t="shared" si="196"/>
        <v>0</v>
      </c>
      <c r="O193" s="2"/>
      <c r="P193" s="2"/>
      <c r="Q193" s="3">
        <f t="shared" si="252"/>
        <v>0</v>
      </c>
      <c r="R193" s="3">
        <f t="shared" si="253"/>
        <v>0</v>
      </c>
      <c r="S193" s="3">
        <f t="shared" si="254"/>
        <v>0</v>
      </c>
      <c r="T193" s="45"/>
      <c r="AC193" s="3"/>
      <c r="AD193" s="3"/>
      <c r="AE193" s="3">
        <f t="shared" si="255"/>
        <v>0</v>
      </c>
      <c r="AF193" s="50"/>
    </row>
    <row r="194" spans="1:32" x14ac:dyDescent="0.2">
      <c r="A194" s="14" t="s">
        <v>49</v>
      </c>
      <c r="B194" s="7"/>
      <c r="C194" s="7"/>
      <c r="D194" s="3">
        <f t="shared" si="256"/>
        <v>0</v>
      </c>
      <c r="E194" s="2">
        <v>978</v>
      </c>
      <c r="F194" s="2"/>
      <c r="G194" s="39">
        <f t="shared" si="257"/>
        <v>978</v>
      </c>
      <c r="H194" s="39">
        <f t="shared" si="258"/>
        <v>0</v>
      </c>
      <c r="I194" s="39">
        <f t="shared" si="259"/>
        <v>978</v>
      </c>
      <c r="J194" s="2"/>
      <c r="K194" s="2"/>
      <c r="L194" s="3">
        <f t="shared" si="194"/>
        <v>978</v>
      </c>
      <c r="M194" s="3">
        <f t="shared" si="195"/>
        <v>0</v>
      </c>
      <c r="N194" s="3">
        <f t="shared" si="196"/>
        <v>978</v>
      </c>
      <c r="O194" s="2"/>
      <c r="P194" s="2"/>
      <c r="Q194" s="3">
        <f t="shared" si="252"/>
        <v>978</v>
      </c>
      <c r="R194" s="3">
        <f t="shared" si="253"/>
        <v>0</v>
      </c>
      <c r="S194" s="3">
        <f t="shared" si="254"/>
        <v>978</v>
      </c>
      <c r="T194" s="45"/>
      <c r="AC194" s="3">
        <v>978</v>
      </c>
      <c r="AD194" s="3"/>
      <c r="AE194" s="3">
        <f t="shared" si="255"/>
        <v>978</v>
      </c>
      <c r="AF194" s="50">
        <f t="shared" si="209"/>
        <v>100</v>
      </c>
    </row>
    <row r="195" spans="1:32" x14ac:dyDescent="0.2">
      <c r="A195" s="36" t="s">
        <v>116</v>
      </c>
      <c r="B195" s="7"/>
      <c r="C195" s="7"/>
      <c r="D195" s="3"/>
      <c r="E195" s="2"/>
      <c r="F195" s="2"/>
      <c r="G195" s="39"/>
      <c r="H195" s="39"/>
      <c r="I195" s="39"/>
      <c r="J195" s="2"/>
      <c r="K195" s="2"/>
      <c r="L195" s="3"/>
      <c r="M195" s="3"/>
      <c r="N195" s="3"/>
      <c r="O195" s="2"/>
      <c r="P195" s="2"/>
      <c r="Q195" s="3"/>
      <c r="R195" s="3"/>
      <c r="S195" s="3"/>
      <c r="T195" s="45"/>
      <c r="AC195" s="3"/>
      <c r="AD195" s="3"/>
      <c r="AE195" s="3"/>
      <c r="AF195" s="50"/>
    </row>
    <row r="196" spans="1:32" x14ac:dyDescent="0.2">
      <c r="A196" s="36" t="s">
        <v>69</v>
      </c>
      <c r="B196" s="7"/>
      <c r="C196" s="7"/>
      <c r="D196" s="3">
        <f t="shared" si="256"/>
        <v>0</v>
      </c>
      <c r="E196" s="2"/>
      <c r="F196" s="2"/>
      <c r="G196" s="39">
        <f t="shared" si="257"/>
        <v>0</v>
      </c>
      <c r="H196" s="39">
        <f t="shared" si="258"/>
        <v>0</v>
      </c>
      <c r="I196" s="39">
        <f t="shared" si="259"/>
        <v>0</v>
      </c>
      <c r="J196" s="2"/>
      <c r="K196" s="2"/>
      <c r="L196" s="3">
        <f t="shared" si="194"/>
        <v>0</v>
      </c>
      <c r="M196" s="3">
        <f t="shared" si="195"/>
        <v>0</v>
      </c>
      <c r="N196" s="3">
        <f t="shared" si="196"/>
        <v>0</v>
      </c>
      <c r="O196" s="2"/>
      <c r="P196" s="2"/>
      <c r="Q196" s="3">
        <f t="shared" si="252"/>
        <v>0</v>
      </c>
      <c r="R196" s="3">
        <f t="shared" si="253"/>
        <v>0</v>
      </c>
      <c r="S196" s="3">
        <f t="shared" si="254"/>
        <v>0</v>
      </c>
      <c r="T196" s="45"/>
      <c r="AC196" s="3"/>
      <c r="AD196" s="3"/>
      <c r="AE196" s="3">
        <f t="shared" si="255"/>
        <v>0</v>
      </c>
      <c r="AF196" s="50"/>
    </row>
    <row r="197" spans="1:32" x14ac:dyDescent="0.2">
      <c r="A197" s="16" t="s">
        <v>47</v>
      </c>
      <c r="B197" s="4">
        <f>SUM(B192:B196)</f>
        <v>0</v>
      </c>
      <c r="C197" s="4">
        <f t="shared" ref="C197:I197" si="260">SUM(C192:C196)</f>
        <v>0</v>
      </c>
      <c r="D197" s="4">
        <f t="shared" si="260"/>
        <v>0</v>
      </c>
      <c r="E197" s="4">
        <f t="shared" si="260"/>
        <v>978</v>
      </c>
      <c r="F197" s="4">
        <f t="shared" si="260"/>
        <v>0</v>
      </c>
      <c r="G197" s="4">
        <f t="shared" si="260"/>
        <v>978</v>
      </c>
      <c r="H197" s="4">
        <f t="shared" si="260"/>
        <v>0</v>
      </c>
      <c r="I197" s="4">
        <f t="shared" si="260"/>
        <v>978</v>
      </c>
      <c r="J197" s="4">
        <f t="shared" ref="J197:N197" si="261">SUM(J192:J196)</f>
        <v>0</v>
      </c>
      <c r="K197" s="4">
        <f t="shared" si="261"/>
        <v>0</v>
      </c>
      <c r="L197" s="4">
        <f t="shared" si="261"/>
        <v>978</v>
      </c>
      <c r="M197" s="4">
        <f t="shared" si="261"/>
        <v>0</v>
      </c>
      <c r="N197" s="4">
        <f t="shared" si="261"/>
        <v>978</v>
      </c>
      <c r="O197" s="4">
        <f t="shared" ref="O197:S197" si="262">SUM(O192:O196)</f>
        <v>0</v>
      </c>
      <c r="P197" s="4">
        <f t="shared" si="262"/>
        <v>0</v>
      </c>
      <c r="Q197" s="4">
        <f t="shared" si="262"/>
        <v>978</v>
      </c>
      <c r="R197" s="4">
        <f t="shared" si="262"/>
        <v>0</v>
      </c>
      <c r="S197" s="4">
        <f t="shared" si="262"/>
        <v>978</v>
      </c>
      <c r="T197" s="45"/>
      <c r="AC197" s="4">
        <f t="shared" ref="AC197:AE197" si="263">SUM(AC192:AC196)</f>
        <v>978</v>
      </c>
      <c r="AD197" s="4">
        <f t="shared" si="263"/>
        <v>0</v>
      </c>
      <c r="AE197" s="4">
        <f t="shared" si="263"/>
        <v>978</v>
      </c>
      <c r="AF197" s="51">
        <f t="shared" si="209"/>
        <v>100</v>
      </c>
    </row>
    <row r="198" spans="1:32" x14ac:dyDescent="0.2">
      <c r="A198" s="18" t="s">
        <v>9</v>
      </c>
      <c r="B198" s="4">
        <f>SUM(B191,B197)</f>
        <v>26039</v>
      </c>
      <c r="C198" s="4">
        <f>SUM(C191,C197)</f>
        <v>0</v>
      </c>
      <c r="D198" s="4">
        <f>SUM(D191,D197)</f>
        <v>26039</v>
      </c>
      <c r="E198" s="4">
        <f t="shared" ref="E198:I198" si="264">SUM(E191,E197)</f>
        <v>12415</v>
      </c>
      <c r="F198" s="4">
        <f t="shared" si="264"/>
        <v>0</v>
      </c>
      <c r="G198" s="4">
        <f t="shared" si="264"/>
        <v>38454</v>
      </c>
      <c r="H198" s="4">
        <f t="shared" si="264"/>
        <v>0</v>
      </c>
      <c r="I198" s="4">
        <f t="shared" si="264"/>
        <v>38454</v>
      </c>
      <c r="J198" s="4">
        <f t="shared" ref="J198:N198" si="265">SUM(J191,J197)</f>
        <v>0</v>
      </c>
      <c r="K198" s="4">
        <f t="shared" si="265"/>
        <v>0</v>
      </c>
      <c r="L198" s="4">
        <f t="shared" si="265"/>
        <v>38454</v>
      </c>
      <c r="M198" s="4">
        <f t="shared" si="265"/>
        <v>0</v>
      </c>
      <c r="N198" s="4">
        <f t="shared" si="265"/>
        <v>38454</v>
      </c>
      <c r="O198" s="4">
        <f t="shared" ref="O198:S198" si="266">SUM(O191,O197)</f>
        <v>-4709</v>
      </c>
      <c r="P198" s="4">
        <f t="shared" si="266"/>
        <v>0</v>
      </c>
      <c r="Q198" s="4">
        <f t="shared" si="266"/>
        <v>33745</v>
      </c>
      <c r="R198" s="4">
        <f t="shared" si="266"/>
        <v>0</v>
      </c>
      <c r="S198" s="4">
        <f t="shared" si="266"/>
        <v>33745</v>
      </c>
      <c r="T198" s="45"/>
      <c r="AC198" s="4">
        <f t="shared" ref="AC198:AE198" si="267">SUM(AC191,AC197)</f>
        <v>33726</v>
      </c>
      <c r="AD198" s="4">
        <f t="shared" si="267"/>
        <v>0</v>
      </c>
      <c r="AE198" s="4">
        <f t="shared" si="267"/>
        <v>33726</v>
      </c>
      <c r="AF198" s="51">
        <f t="shared" si="209"/>
        <v>99.943695362275903</v>
      </c>
    </row>
    <row r="199" spans="1:32" x14ac:dyDescent="0.2">
      <c r="T199" s="45"/>
    </row>
    <row r="200" spans="1:32" x14ac:dyDescent="0.2">
      <c r="T200" s="45"/>
    </row>
    <row r="201" spans="1:32" x14ac:dyDescent="0.2">
      <c r="O201" s="10"/>
      <c r="P201" s="10"/>
      <c r="Q201" s="10"/>
      <c r="R201" s="10"/>
      <c r="T201" s="45"/>
      <c r="AF201" s="10" t="s">
        <v>8</v>
      </c>
    </row>
    <row r="202" spans="1:32" x14ac:dyDescent="0.2">
      <c r="A202" s="60" t="str">
        <f>+A3</f>
        <v>Komárom Város 2024. évi  bevételei</v>
      </c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  <c r="AD202" s="60"/>
      <c r="AE202" s="60"/>
      <c r="AF202" s="60"/>
    </row>
    <row r="203" spans="1:32" x14ac:dyDescent="0.2">
      <c r="O203" s="11"/>
      <c r="P203" s="11"/>
      <c r="Q203" s="11"/>
      <c r="R203" s="11"/>
      <c r="T203" s="45"/>
      <c r="AF203" s="11" t="s">
        <v>7</v>
      </c>
    </row>
    <row r="204" spans="1:32" ht="25.5" customHeight="1" x14ac:dyDescent="0.2">
      <c r="A204" s="62"/>
      <c r="B204" s="61" t="s">
        <v>61</v>
      </c>
      <c r="C204" s="61"/>
      <c r="D204" s="61"/>
      <c r="E204" s="53" t="s">
        <v>63</v>
      </c>
      <c r="F204" s="54"/>
      <c r="G204" s="55" t="s">
        <v>67</v>
      </c>
      <c r="H204" s="56"/>
      <c r="I204" s="57"/>
      <c r="J204" s="53" t="s">
        <v>63</v>
      </c>
      <c r="K204" s="54"/>
      <c r="L204" s="55" t="s">
        <v>67</v>
      </c>
      <c r="M204" s="56"/>
      <c r="N204" s="57"/>
      <c r="O204" s="53" t="s">
        <v>63</v>
      </c>
      <c r="P204" s="54"/>
      <c r="Q204" s="55" t="s">
        <v>67</v>
      </c>
      <c r="R204" s="56"/>
      <c r="S204" s="57"/>
      <c r="T204" s="45"/>
      <c r="AC204" s="55" t="s">
        <v>114</v>
      </c>
      <c r="AD204" s="56"/>
      <c r="AE204" s="57"/>
      <c r="AF204" s="61" t="s">
        <v>109</v>
      </c>
    </row>
    <row r="205" spans="1:32" ht="12.75" customHeight="1" x14ac:dyDescent="0.2">
      <c r="A205" s="62"/>
      <c r="B205" s="57" t="s">
        <v>5</v>
      </c>
      <c r="C205" s="55" t="s">
        <v>6</v>
      </c>
      <c r="D205" s="61" t="str">
        <f>+D6</f>
        <v>1/2024.(I.24.) önk.rendelet eredeti ei.</v>
      </c>
      <c r="E205" s="58" t="s">
        <v>5</v>
      </c>
      <c r="F205" s="58" t="s">
        <v>6</v>
      </c>
      <c r="G205" s="58" t="s">
        <v>5</v>
      </c>
      <c r="H205" s="58" t="s">
        <v>6</v>
      </c>
      <c r="I205" s="61" t="str">
        <f>+I6</f>
        <v>5/2024.(VI.26.) önk.rendelet mód. ei.</v>
      </c>
      <c r="J205" s="58" t="s">
        <v>5</v>
      </c>
      <c r="K205" s="58" t="s">
        <v>6</v>
      </c>
      <c r="L205" s="58" t="s">
        <v>5</v>
      </c>
      <c r="M205" s="58" t="s">
        <v>6</v>
      </c>
      <c r="N205" s="61" t="str">
        <f>+N6</f>
        <v>280/2024.(X.24.) önk.rendelet mód. ei.</v>
      </c>
      <c r="O205" s="58" t="s">
        <v>5</v>
      </c>
      <c r="P205" s="58" t="s">
        <v>6</v>
      </c>
      <c r="Q205" s="58" t="s">
        <v>5</v>
      </c>
      <c r="R205" s="58" t="s">
        <v>6</v>
      </c>
      <c r="S205" s="61" t="str">
        <f>+S6</f>
        <v>10/2025.(V.22.) önk.rendelet mód. ei.</v>
      </c>
      <c r="T205" s="45"/>
      <c r="AC205" s="58" t="s">
        <v>5</v>
      </c>
      <c r="AD205" s="58" t="s">
        <v>6</v>
      </c>
      <c r="AE205" s="58" t="s">
        <v>110</v>
      </c>
      <c r="AF205" s="61"/>
    </row>
    <row r="206" spans="1:32" ht="27" customHeight="1" x14ac:dyDescent="0.2">
      <c r="A206" s="62"/>
      <c r="B206" s="57"/>
      <c r="C206" s="55"/>
      <c r="D206" s="61"/>
      <c r="E206" s="59"/>
      <c r="F206" s="59"/>
      <c r="G206" s="59"/>
      <c r="H206" s="59"/>
      <c r="I206" s="61"/>
      <c r="J206" s="59"/>
      <c r="K206" s="59"/>
      <c r="L206" s="59"/>
      <c r="M206" s="59"/>
      <c r="N206" s="61"/>
      <c r="O206" s="59"/>
      <c r="P206" s="59"/>
      <c r="Q206" s="59"/>
      <c r="R206" s="59"/>
      <c r="S206" s="61"/>
      <c r="T206" s="45"/>
      <c r="AC206" s="59"/>
      <c r="AD206" s="59"/>
      <c r="AE206" s="59"/>
      <c r="AF206" s="61"/>
    </row>
    <row r="207" spans="1:32" x14ac:dyDescent="0.2">
      <c r="A207" s="12" t="s">
        <v>4</v>
      </c>
      <c r="B207" s="5"/>
      <c r="C207" s="5"/>
      <c r="D207" s="2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45"/>
      <c r="AC207" s="2"/>
      <c r="AD207" s="2"/>
      <c r="AE207" s="2"/>
      <c r="AF207" s="2"/>
    </row>
    <row r="208" spans="1:32" x14ac:dyDescent="0.2">
      <c r="A208" s="21" t="s">
        <v>10</v>
      </c>
      <c r="B208" s="7">
        <f t="shared" ref="B208:D236" si="268">SUM(B9,B75,B141)</f>
        <v>452594</v>
      </c>
      <c r="C208" s="7">
        <f t="shared" si="268"/>
        <v>0</v>
      </c>
      <c r="D208" s="7">
        <f t="shared" si="268"/>
        <v>452594</v>
      </c>
      <c r="E208" s="7">
        <f t="shared" ref="E208:I208" si="269">SUM(E9,E75,E141)</f>
        <v>25720</v>
      </c>
      <c r="F208" s="7">
        <f t="shared" si="269"/>
        <v>0</v>
      </c>
      <c r="G208" s="7">
        <f t="shared" si="269"/>
        <v>478314</v>
      </c>
      <c r="H208" s="7">
        <f t="shared" si="269"/>
        <v>0</v>
      </c>
      <c r="I208" s="7">
        <f t="shared" si="269"/>
        <v>478314</v>
      </c>
      <c r="J208" s="7">
        <f t="shared" ref="J208:N208" si="270">SUM(J9,J75,J141)</f>
        <v>0</v>
      </c>
      <c r="K208" s="7">
        <f t="shared" si="270"/>
        <v>0</v>
      </c>
      <c r="L208" s="7">
        <f t="shared" si="270"/>
        <v>478314</v>
      </c>
      <c r="M208" s="7">
        <f t="shared" si="270"/>
        <v>0</v>
      </c>
      <c r="N208" s="7">
        <f t="shared" si="270"/>
        <v>478314</v>
      </c>
      <c r="O208" s="7">
        <f t="shared" ref="O208:S208" si="271">SUM(O9,O75,O141)</f>
        <v>0</v>
      </c>
      <c r="P208" s="7">
        <f t="shared" si="271"/>
        <v>0</v>
      </c>
      <c r="Q208" s="7">
        <f t="shared" si="271"/>
        <v>478314</v>
      </c>
      <c r="R208" s="7">
        <f t="shared" si="271"/>
        <v>0</v>
      </c>
      <c r="S208" s="7">
        <f t="shared" si="271"/>
        <v>478314</v>
      </c>
      <c r="T208" s="7">
        <f t="shared" ref="T208:AE208" si="272">SUM(T9,T75,T141)</f>
        <v>0</v>
      </c>
      <c r="U208" s="7">
        <f t="shared" si="272"/>
        <v>0</v>
      </c>
      <c r="V208" s="7">
        <f t="shared" si="272"/>
        <v>0</v>
      </c>
      <c r="W208" s="7">
        <f t="shared" si="272"/>
        <v>0</v>
      </c>
      <c r="X208" s="7">
        <f t="shared" si="272"/>
        <v>0</v>
      </c>
      <c r="Y208" s="7">
        <f t="shared" si="272"/>
        <v>0</v>
      </c>
      <c r="Z208" s="7">
        <f t="shared" si="272"/>
        <v>0</v>
      </c>
      <c r="AA208" s="7">
        <f t="shared" si="272"/>
        <v>0</v>
      </c>
      <c r="AB208" s="7">
        <f t="shared" si="272"/>
        <v>0</v>
      </c>
      <c r="AC208" s="7">
        <f t="shared" si="272"/>
        <v>478314</v>
      </c>
      <c r="AD208" s="7">
        <f t="shared" si="272"/>
        <v>0</v>
      </c>
      <c r="AE208" s="7">
        <f t="shared" si="272"/>
        <v>478314</v>
      </c>
      <c r="AF208" s="50">
        <f>+AE208/S208*100</f>
        <v>100</v>
      </c>
    </row>
    <row r="209" spans="1:32" x14ac:dyDescent="0.2">
      <c r="A209" s="2" t="s">
        <v>11</v>
      </c>
      <c r="B209" s="7">
        <f t="shared" si="268"/>
        <v>518643</v>
      </c>
      <c r="C209" s="7">
        <f t="shared" si="268"/>
        <v>0</v>
      </c>
      <c r="D209" s="7">
        <f t="shared" si="268"/>
        <v>518643</v>
      </c>
      <c r="E209" s="7">
        <f t="shared" ref="E209:I209" si="273">SUM(E10,E76,E142)</f>
        <v>170017</v>
      </c>
      <c r="F209" s="7">
        <f t="shared" si="273"/>
        <v>0</v>
      </c>
      <c r="G209" s="7">
        <f t="shared" si="273"/>
        <v>688660</v>
      </c>
      <c r="H209" s="7">
        <f t="shared" si="273"/>
        <v>0</v>
      </c>
      <c r="I209" s="7">
        <f t="shared" si="273"/>
        <v>688660</v>
      </c>
      <c r="J209" s="7">
        <f t="shared" ref="J209:N209" si="274">SUM(J10,J76,J142)</f>
        <v>0</v>
      </c>
      <c r="K209" s="7">
        <f t="shared" si="274"/>
        <v>0</v>
      </c>
      <c r="L209" s="7">
        <f t="shared" si="274"/>
        <v>688660</v>
      </c>
      <c r="M209" s="7">
        <f t="shared" si="274"/>
        <v>0</v>
      </c>
      <c r="N209" s="7">
        <f t="shared" si="274"/>
        <v>688660</v>
      </c>
      <c r="O209" s="7">
        <f t="shared" ref="O209:S209" si="275">SUM(O10,O76,O142)</f>
        <v>7382</v>
      </c>
      <c r="P209" s="7">
        <f t="shared" si="275"/>
        <v>0</v>
      </c>
      <c r="Q209" s="7">
        <f t="shared" si="275"/>
        <v>696042</v>
      </c>
      <c r="R209" s="7">
        <f t="shared" si="275"/>
        <v>0</v>
      </c>
      <c r="S209" s="7">
        <f t="shared" si="275"/>
        <v>696042</v>
      </c>
      <c r="T209" s="7">
        <f t="shared" ref="T209:AE209" si="276">SUM(T10,T76,T142)</f>
        <v>0</v>
      </c>
      <c r="U209" s="7">
        <f t="shared" si="276"/>
        <v>0</v>
      </c>
      <c r="V209" s="7">
        <f t="shared" si="276"/>
        <v>0</v>
      </c>
      <c r="W209" s="7">
        <f t="shared" si="276"/>
        <v>0</v>
      </c>
      <c r="X209" s="7">
        <f t="shared" si="276"/>
        <v>0</v>
      </c>
      <c r="Y209" s="7">
        <f t="shared" si="276"/>
        <v>0</v>
      </c>
      <c r="Z209" s="7">
        <f t="shared" si="276"/>
        <v>0</v>
      </c>
      <c r="AA209" s="7">
        <f t="shared" si="276"/>
        <v>0</v>
      </c>
      <c r="AB209" s="7">
        <f t="shared" si="276"/>
        <v>0</v>
      </c>
      <c r="AC209" s="7">
        <f t="shared" si="276"/>
        <v>696042</v>
      </c>
      <c r="AD209" s="7">
        <f t="shared" si="276"/>
        <v>0</v>
      </c>
      <c r="AE209" s="7">
        <f t="shared" si="276"/>
        <v>696042</v>
      </c>
      <c r="AF209" s="50">
        <f t="shared" ref="AF209:AF265" si="277">+AE209/S209*100</f>
        <v>100</v>
      </c>
    </row>
    <row r="210" spans="1:32" x14ac:dyDescent="0.2">
      <c r="A210" s="20" t="s">
        <v>12</v>
      </c>
      <c r="B210" s="7">
        <f t="shared" si="268"/>
        <v>498929</v>
      </c>
      <c r="C210" s="7">
        <f t="shared" si="268"/>
        <v>0</v>
      </c>
      <c r="D210" s="7">
        <f t="shared" si="268"/>
        <v>498929</v>
      </c>
      <c r="E210" s="7">
        <f t="shared" ref="E210:I210" si="278">SUM(E11,E77,E143)</f>
        <v>80559</v>
      </c>
      <c r="F210" s="7">
        <f t="shared" si="278"/>
        <v>0</v>
      </c>
      <c r="G210" s="7">
        <f t="shared" si="278"/>
        <v>579488</v>
      </c>
      <c r="H210" s="7">
        <f t="shared" si="278"/>
        <v>0</v>
      </c>
      <c r="I210" s="7">
        <f t="shared" si="278"/>
        <v>579488</v>
      </c>
      <c r="J210" s="7">
        <f t="shared" ref="J210:N210" si="279">SUM(J11,J77,J143)</f>
        <v>33763</v>
      </c>
      <c r="K210" s="7">
        <f t="shared" si="279"/>
        <v>0</v>
      </c>
      <c r="L210" s="7">
        <f t="shared" si="279"/>
        <v>613251</v>
      </c>
      <c r="M210" s="7">
        <f t="shared" si="279"/>
        <v>0</v>
      </c>
      <c r="N210" s="7">
        <f t="shared" si="279"/>
        <v>613251</v>
      </c>
      <c r="O210" s="7">
        <f t="shared" ref="O210:S210" si="280">SUM(O11,O77,O143)</f>
        <v>20559</v>
      </c>
      <c r="P210" s="7">
        <f t="shared" si="280"/>
        <v>0</v>
      </c>
      <c r="Q210" s="7">
        <f t="shared" si="280"/>
        <v>633810</v>
      </c>
      <c r="R210" s="7">
        <f t="shared" si="280"/>
        <v>0</v>
      </c>
      <c r="S210" s="7">
        <f t="shared" si="280"/>
        <v>633810</v>
      </c>
      <c r="T210" s="7">
        <f t="shared" ref="T210:AE210" si="281">SUM(T11,T77,T143)</f>
        <v>0</v>
      </c>
      <c r="U210" s="7">
        <f t="shared" si="281"/>
        <v>0</v>
      </c>
      <c r="V210" s="7">
        <f t="shared" si="281"/>
        <v>0</v>
      </c>
      <c r="W210" s="7">
        <f t="shared" si="281"/>
        <v>0</v>
      </c>
      <c r="X210" s="7">
        <f t="shared" si="281"/>
        <v>0</v>
      </c>
      <c r="Y210" s="7">
        <f t="shared" si="281"/>
        <v>0</v>
      </c>
      <c r="Z210" s="7">
        <f t="shared" si="281"/>
        <v>0</v>
      </c>
      <c r="AA210" s="7">
        <f t="shared" si="281"/>
        <v>0</v>
      </c>
      <c r="AB210" s="7">
        <f t="shared" si="281"/>
        <v>0</v>
      </c>
      <c r="AC210" s="7">
        <f t="shared" si="281"/>
        <v>633810</v>
      </c>
      <c r="AD210" s="7">
        <f t="shared" si="281"/>
        <v>0</v>
      </c>
      <c r="AE210" s="7">
        <f t="shared" si="281"/>
        <v>633810</v>
      </c>
      <c r="AF210" s="50">
        <f t="shared" si="277"/>
        <v>100</v>
      </c>
    </row>
    <row r="211" spans="1:32" x14ac:dyDescent="0.2">
      <c r="A211" s="20" t="s">
        <v>55</v>
      </c>
      <c r="B211" s="7">
        <f t="shared" si="268"/>
        <v>195354</v>
      </c>
      <c r="C211" s="7">
        <f t="shared" si="268"/>
        <v>0</v>
      </c>
      <c r="D211" s="7">
        <f t="shared" si="268"/>
        <v>195354</v>
      </c>
      <c r="E211" s="7">
        <f t="shared" ref="E211:I211" si="282">SUM(E12,E78,E144)</f>
        <v>20159</v>
      </c>
      <c r="F211" s="7">
        <f t="shared" si="282"/>
        <v>0</v>
      </c>
      <c r="G211" s="7">
        <f t="shared" si="282"/>
        <v>215513</v>
      </c>
      <c r="H211" s="7">
        <f t="shared" si="282"/>
        <v>0</v>
      </c>
      <c r="I211" s="7">
        <f t="shared" si="282"/>
        <v>215513</v>
      </c>
      <c r="J211" s="7">
        <f t="shared" ref="J211:N211" si="283">SUM(J12,J78,J144)</f>
        <v>0</v>
      </c>
      <c r="K211" s="7">
        <f t="shared" si="283"/>
        <v>0</v>
      </c>
      <c r="L211" s="7">
        <f t="shared" si="283"/>
        <v>215513</v>
      </c>
      <c r="M211" s="7">
        <f t="shared" si="283"/>
        <v>0</v>
      </c>
      <c r="N211" s="7">
        <f t="shared" si="283"/>
        <v>215513</v>
      </c>
      <c r="O211" s="7">
        <f t="shared" ref="O211:S211" si="284">SUM(O12,O78,O144)</f>
        <v>9428</v>
      </c>
      <c r="P211" s="7">
        <f t="shared" si="284"/>
        <v>0</v>
      </c>
      <c r="Q211" s="7">
        <f t="shared" si="284"/>
        <v>224941</v>
      </c>
      <c r="R211" s="7">
        <f t="shared" si="284"/>
        <v>0</v>
      </c>
      <c r="S211" s="7">
        <f t="shared" si="284"/>
        <v>224941</v>
      </c>
      <c r="T211" s="7">
        <f t="shared" ref="T211:AE211" si="285">SUM(T12,T78,T144)</f>
        <v>0</v>
      </c>
      <c r="U211" s="7">
        <f t="shared" si="285"/>
        <v>0</v>
      </c>
      <c r="V211" s="7">
        <f t="shared" si="285"/>
        <v>0</v>
      </c>
      <c r="W211" s="7">
        <f t="shared" si="285"/>
        <v>0</v>
      </c>
      <c r="X211" s="7">
        <f t="shared" si="285"/>
        <v>0</v>
      </c>
      <c r="Y211" s="7">
        <f t="shared" si="285"/>
        <v>0</v>
      </c>
      <c r="Z211" s="7">
        <f t="shared" si="285"/>
        <v>0</v>
      </c>
      <c r="AA211" s="7">
        <f t="shared" si="285"/>
        <v>0</v>
      </c>
      <c r="AB211" s="7">
        <f t="shared" si="285"/>
        <v>0</v>
      </c>
      <c r="AC211" s="7">
        <f t="shared" si="285"/>
        <v>224941</v>
      </c>
      <c r="AD211" s="7">
        <f t="shared" si="285"/>
        <v>0</v>
      </c>
      <c r="AE211" s="7">
        <f t="shared" si="285"/>
        <v>224941</v>
      </c>
      <c r="AF211" s="50">
        <f t="shared" si="277"/>
        <v>100</v>
      </c>
    </row>
    <row r="212" spans="1:32" x14ac:dyDescent="0.2">
      <c r="A212" s="20" t="s">
        <v>13</v>
      </c>
      <c r="B212" s="7">
        <f t="shared" si="268"/>
        <v>42054</v>
      </c>
      <c r="C212" s="7">
        <f t="shared" si="268"/>
        <v>0</v>
      </c>
      <c r="D212" s="7">
        <f t="shared" si="268"/>
        <v>42054</v>
      </c>
      <c r="E212" s="7">
        <f t="shared" ref="E212:I213" si="286">SUM(E13,E79,E145)</f>
        <v>10897</v>
      </c>
      <c r="F212" s="7">
        <f t="shared" si="286"/>
        <v>0</v>
      </c>
      <c r="G212" s="7">
        <f t="shared" si="286"/>
        <v>52951</v>
      </c>
      <c r="H212" s="7">
        <f t="shared" si="286"/>
        <v>0</v>
      </c>
      <c r="I212" s="7">
        <f t="shared" si="286"/>
        <v>52951</v>
      </c>
      <c r="J212" s="7">
        <f t="shared" ref="J212:N212" si="287">SUM(J13,J79,J145)</f>
        <v>0</v>
      </c>
      <c r="K212" s="7">
        <f t="shared" si="287"/>
        <v>0</v>
      </c>
      <c r="L212" s="7">
        <f t="shared" si="287"/>
        <v>52951</v>
      </c>
      <c r="M212" s="7">
        <f t="shared" si="287"/>
        <v>0</v>
      </c>
      <c r="N212" s="7">
        <f t="shared" si="287"/>
        <v>52951</v>
      </c>
      <c r="O212" s="7">
        <f t="shared" ref="O212:S212" si="288">SUM(O13,O79,O145)</f>
        <v>0</v>
      </c>
      <c r="P212" s="7">
        <f t="shared" si="288"/>
        <v>0</v>
      </c>
      <c r="Q212" s="7">
        <f t="shared" si="288"/>
        <v>52951</v>
      </c>
      <c r="R212" s="7">
        <f t="shared" si="288"/>
        <v>0</v>
      </c>
      <c r="S212" s="7">
        <f t="shared" si="288"/>
        <v>52951</v>
      </c>
      <c r="T212" s="7">
        <f t="shared" ref="T212:AE212" si="289">SUM(T13,T79,T145)</f>
        <v>0</v>
      </c>
      <c r="U212" s="7">
        <f t="shared" si="289"/>
        <v>0</v>
      </c>
      <c r="V212" s="7">
        <f t="shared" si="289"/>
        <v>0</v>
      </c>
      <c r="W212" s="7">
        <f t="shared" si="289"/>
        <v>0</v>
      </c>
      <c r="X212" s="7">
        <f t="shared" si="289"/>
        <v>0</v>
      </c>
      <c r="Y212" s="7">
        <f t="shared" si="289"/>
        <v>0</v>
      </c>
      <c r="Z212" s="7">
        <f t="shared" si="289"/>
        <v>0</v>
      </c>
      <c r="AA212" s="7">
        <f t="shared" si="289"/>
        <v>0</v>
      </c>
      <c r="AB212" s="7">
        <f t="shared" si="289"/>
        <v>0</v>
      </c>
      <c r="AC212" s="7">
        <f t="shared" si="289"/>
        <v>52951</v>
      </c>
      <c r="AD212" s="7">
        <f t="shared" si="289"/>
        <v>0</v>
      </c>
      <c r="AE212" s="7">
        <f t="shared" si="289"/>
        <v>52951</v>
      </c>
      <c r="AF212" s="50">
        <f t="shared" si="277"/>
        <v>100</v>
      </c>
    </row>
    <row r="213" spans="1:32" x14ac:dyDescent="0.2">
      <c r="A213" s="20" t="s">
        <v>68</v>
      </c>
      <c r="B213" s="7">
        <f t="shared" si="268"/>
        <v>0</v>
      </c>
      <c r="C213" s="7">
        <f t="shared" si="268"/>
        <v>0</v>
      </c>
      <c r="D213" s="7">
        <f t="shared" si="268"/>
        <v>0</v>
      </c>
      <c r="E213" s="7">
        <f t="shared" si="286"/>
        <v>18700</v>
      </c>
      <c r="F213" s="7">
        <f t="shared" si="286"/>
        <v>0</v>
      </c>
      <c r="G213" s="7">
        <f t="shared" si="286"/>
        <v>18700</v>
      </c>
      <c r="H213" s="7">
        <f t="shared" si="286"/>
        <v>0</v>
      </c>
      <c r="I213" s="7">
        <f t="shared" si="286"/>
        <v>18700</v>
      </c>
      <c r="J213" s="7">
        <f t="shared" ref="J213:N213" si="290">SUM(J14,J80,J146)</f>
        <v>0</v>
      </c>
      <c r="K213" s="7">
        <f t="shared" si="290"/>
        <v>0</v>
      </c>
      <c r="L213" s="7">
        <f t="shared" si="290"/>
        <v>18700</v>
      </c>
      <c r="M213" s="7">
        <f t="shared" si="290"/>
        <v>0</v>
      </c>
      <c r="N213" s="7">
        <f t="shared" si="290"/>
        <v>18700</v>
      </c>
      <c r="O213" s="7">
        <f t="shared" ref="O213:S213" si="291">SUM(O14,O80,O146)</f>
        <v>0</v>
      </c>
      <c r="P213" s="7">
        <f t="shared" si="291"/>
        <v>0</v>
      </c>
      <c r="Q213" s="7">
        <f t="shared" si="291"/>
        <v>18700</v>
      </c>
      <c r="R213" s="7">
        <f t="shared" si="291"/>
        <v>0</v>
      </c>
      <c r="S213" s="7">
        <f t="shared" si="291"/>
        <v>18700</v>
      </c>
      <c r="T213" s="7">
        <f t="shared" ref="T213:AE213" si="292">SUM(T14,T80,T146)</f>
        <v>0</v>
      </c>
      <c r="U213" s="7">
        <f t="shared" si="292"/>
        <v>0</v>
      </c>
      <c r="V213" s="7">
        <f t="shared" si="292"/>
        <v>0</v>
      </c>
      <c r="W213" s="7">
        <f t="shared" si="292"/>
        <v>0</v>
      </c>
      <c r="X213" s="7">
        <f t="shared" si="292"/>
        <v>0</v>
      </c>
      <c r="Y213" s="7">
        <f t="shared" si="292"/>
        <v>0</v>
      </c>
      <c r="Z213" s="7">
        <f t="shared" si="292"/>
        <v>0</v>
      </c>
      <c r="AA213" s="7">
        <f t="shared" si="292"/>
        <v>0</v>
      </c>
      <c r="AB213" s="7">
        <f t="shared" si="292"/>
        <v>0</v>
      </c>
      <c r="AC213" s="7">
        <f t="shared" si="292"/>
        <v>18700</v>
      </c>
      <c r="AD213" s="7">
        <f t="shared" si="292"/>
        <v>0</v>
      </c>
      <c r="AE213" s="7">
        <f t="shared" si="292"/>
        <v>18700</v>
      </c>
      <c r="AF213" s="50">
        <f t="shared" si="277"/>
        <v>100</v>
      </c>
    </row>
    <row r="214" spans="1:32" x14ac:dyDescent="0.2">
      <c r="A214" s="20" t="s">
        <v>56</v>
      </c>
      <c r="B214" s="7">
        <f t="shared" si="268"/>
        <v>0</v>
      </c>
      <c r="C214" s="7">
        <f t="shared" si="268"/>
        <v>0</v>
      </c>
      <c r="D214" s="7">
        <f t="shared" si="268"/>
        <v>0</v>
      </c>
      <c r="E214" s="7">
        <f t="shared" ref="E214:I214" si="293">SUM(E15,E81,E147)</f>
        <v>0</v>
      </c>
      <c r="F214" s="7">
        <f t="shared" si="293"/>
        <v>0</v>
      </c>
      <c r="G214" s="7">
        <f t="shared" si="293"/>
        <v>0</v>
      </c>
      <c r="H214" s="7">
        <f t="shared" si="293"/>
        <v>0</v>
      </c>
      <c r="I214" s="7">
        <f t="shared" si="293"/>
        <v>0</v>
      </c>
      <c r="J214" s="7">
        <f t="shared" ref="J214:N214" si="294">SUM(J15,J81,J147)</f>
        <v>0</v>
      </c>
      <c r="K214" s="7">
        <f t="shared" si="294"/>
        <v>0</v>
      </c>
      <c r="L214" s="7">
        <f t="shared" si="294"/>
        <v>0</v>
      </c>
      <c r="M214" s="7">
        <f t="shared" si="294"/>
        <v>0</v>
      </c>
      <c r="N214" s="7">
        <f t="shared" si="294"/>
        <v>0</v>
      </c>
      <c r="O214" s="7">
        <f t="shared" ref="O214:S214" si="295">SUM(O15,O81,O147)</f>
        <v>90000</v>
      </c>
      <c r="P214" s="7">
        <f t="shared" si="295"/>
        <v>0</v>
      </c>
      <c r="Q214" s="7">
        <f t="shared" si="295"/>
        <v>90000</v>
      </c>
      <c r="R214" s="7">
        <f t="shared" si="295"/>
        <v>0</v>
      </c>
      <c r="S214" s="7">
        <f t="shared" si="295"/>
        <v>90000</v>
      </c>
      <c r="T214" s="7">
        <f t="shared" ref="T214:AE214" si="296">SUM(T15,T81,T147)</f>
        <v>0</v>
      </c>
      <c r="U214" s="7">
        <f t="shared" si="296"/>
        <v>0</v>
      </c>
      <c r="V214" s="7">
        <f t="shared" si="296"/>
        <v>0</v>
      </c>
      <c r="W214" s="7">
        <f t="shared" si="296"/>
        <v>0</v>
      </c>
      <c r="X214" s="7">
        <f t="shared" si="296"/>
        <v>0</v>
      </c>
      <c r="Y214" s="7">
        <f t="shared" si="296"/>
        <v>0</v>
      </c>
      <c r="Z214" s="7">
        <f t="shared" si="296"/>
        <v>0</v>
      </c>
      <c r="AA214" s="7">
        <f t="shared" si="296"/>
        <v>0</v>
      </c>
      <c r="AB214" s="7">
        <f t="shared" si="296"/>
        <v>0</v>
      </c>
      <c r="AC214" s="7">
        <f t="shared" si="296"/>
        <v>90000</v>
      </c>
      <c r="AD214" s="7">
        <f t="shared" si="296"/>
        <v>0</v>
      </c>
      <c r="AE214" s="7">
        <f t="shared" si="296"/>
        <v>90000</v>
      </c>
      <c r="AF214" s="50">
        <f t="shared" si="277"/>
        <v>100</v>
      </c>
    </row>
    <row r="215" spans="1:32" x14ac:dyDescent="0.2">
      <c r="A215" s="19" t="s">
        <v>54</v>
      </c>
      <c r="B215" s="7">
        <f t="shared" si="268"/>
        <v>0</v>
      </c>
      <c r="C215" s="7">
        <f t="shared" si="268"/>
        <v>0</v>
      </c>
      <c r="D215" s="7">
        <f t="shared" si="268"/>
        <v>0</v>
      </c>
      <c r="E215" s="7">
        <f t="shared" ref="E215:I215" si="297">SUM(E16,E82,E148)</f>
        <v>0</v>
      </c>
      <c r="F215" s="7">
        <f t="shared" si="297"/>
        <v>0</v>
      </c>
      <c r="G215" s="7">
        <f t="shared" si="297"/>
        <v>0</v>
      </c>
      <c r="H215" s="7">
        <f t="shared" si="297"/>
        <v>0</v>
      </c>
      <c r="I215" s="7">
        <f t="shared" si="297"/>
        <v>0</v>
      </c>
      <c r="J215" s="7">
        <f t="shared" ref="J215:N215" si="298">SUM(J16,J82,J148)</f>
        <v>4089</v>
      </c>
      <c r="K215" s="7">
        <f t="shared" si="298"/>
        <v>0</v>
      </c>
      <c r="L215" s="7">
        <f t="shared" si="298"/>
        <v>4089</v>
      </c>
      <c r="M215" s="7">
        <f t="shared" si="298"/>
        <v>0</v>
      </c>
      <c r="N215" s="7">
        <f t="shared" si="298"/>
        <v>4089</v>
      </c>
      <c r="O215" s="7">
        <f t="shared" ref="O215:S215" si="299">SUM(O16,O82,O148)</f>
        <v>0</v>
      </c>
      <c r="P215" s="7">
        <f t="shared" si="299"/>
        <v>0</v>
      </c>
      <c r="Q215" s="7">
        <f t="shared" si="299"/>
        <v>4089</v>
      </c>
      <c r="R215" s="7">
        <f t="shared" si="299"/>
        <v>0</v>
      </c>
      <c r="S215" s="7">
        <f t="shared" si="299"/>
        <v>4089</v>
      </c>
      <c r="T215" s="7">
        <f t="shared" ref="T215:AE215" si="300">SUM(T16,T82,T148)</f>
        <v>0</v>
      </c>
      <c r="U215" s="7">
        <f t="shared" si="300"/>
        <v>0</v>
      </c>
      <c r="V215" s="7">
        <f t="shared" si="300"/>
        <v>0</v>
      </c>
      <c r="W215" s="7">
        <f t="shared" si="300"/>
        <v>0</v>
      </c>
      <c r="X215" s="7">
        <f t="shared" si="300"/>
        <v>0</v>
      </c>
      <c r="Y215" s="7">
        <f t="shared" si="300"/>
        <v>0</v>
      </c>
      <c r="Z215" s="7">
        <f t="shared" si="300"/>
        <v>0</v>
      </c>
      <c r="AA215" s="7">
        <f t="shared" si="300"/>
        <v>0</v>
      </c>
      <c r="AB215" s="7">
        <f t="shared" si="300"/>
        <v>0</v>
      </c>
      <c r="AC215" s="7">
        <f t="shared" si="300"/>
        <v>4089</v>
      </c>
      <c r="AD215" s="7">
        <f t="shared" si="300"/>
        <v>0</v>
      </c>
      <c r="AE215" s="7">
        <f t="shared" si="300"/>
        <v>4089</v>
      </c>
      <c r="AF215" s="50">
        <f t="shared" si="277"/>
        <v>100</v>
      </c>
    </row>
    <row r="216" spans="1:32" x14ac:dyDescent="0.2">
      <c r="A216" s="17" t="s">
        <v>14</v>
      </c>
      <c r="B216" s="9">
        <f t="shared" si="268"/>
        <v>1707574</v>
      </c>
      <c r="C216" s="9">
        <f t="shared" si="268"/>
        <v>0</v>
      </c>
      <c r="D216" s="9">
        <f t="shared" si="268"/>
        <v>1707574</v>
      </c>
      <c r="E216" s="9">
        <f t="shared" ref="E216:I216" si="301">SUM(E17,E83,E149)</f>
        <v>326052</v>
      </c>
      <c r="F216" s="9">
        <f t="shared" si="301"/>
        <v>0</v>
      </c>
      <c r="G216" s="9">
        <f t="shared" si="301"/>
        <v>2033626</v>
      </c>
      <c r="H216" s="9">
        <f t="shared" si="301"/>
        <v>0</v>
      </c>
      <c r="I216" s="9">
        <f t="shared" si="301"/>
        <v>2033626</v>
      </c>
      <c r="J216" s="9">
        <f t="shared" ref="J216:N216" si="302">SUM(J17,J83,J149)</f>
        <v>37852</v>
      </c>
      <c r="K216" s="9">
        <f t="shared" si="302"/>
        <v>0</v>
      </c>
      <c r="L216" s="9">
        <f t="shared" si="302"/>
        <v>2071478</v>
      </c>
      <c r="M216" s="9">
        <f t="shared" si="302"/>
        <v>0</v>
      </c>
      <c r="N216" s="9">
        <f t="shared" si="302"/>
        <v>2071478</v>
      </c>
      <c r="O216" s="9">
        <f t="shared" ref="O216:S216" si="303">SUM(O17,O83,O149)</f>
        <v>127369</v>
      </c>
      <c r="P216" s="9">
        <f t="shared" si="303"/>
        <v>0</v>
      </c>
      <c r="Q216" s="9">
        <f t="shared" si="303"/>
        <v>2198847</v>
      </c>
      <c r="R216" s="9">
        <f t="shared" si="303"/>
        <v>0</v>
      </c>
      <c r="S216" s="9">
        <f t="shared" si="303"/>
        <v>2198847</v>
      </c>
      <c r="T216" s="9">
        <f t="shared" ref="T216:AE216" si="304">SUM(T17,T83,T149)</f>
        <v>0</v>
      </c>
      <c r="U216" s="9">
        <f t="shared" si="304"/>
        <v>0</v>
      </c>
      <c r="V216" s="9">
        <f t="shared" si="304"/>
        <v>0</v>
      </c>
      <c r="W216" s="9">
        <f t="shared" si="304"/>
        <v>0</v>
      </c>
      <c r="X216" s="9">
        <f t="shared" si="304"/>
        <v>0</v>
      </c>
      <c r="Y216" s="9">
        <f t="shared" si="304"/>
        <v>0</v>
      </c>
      <c r="Z216" s="9">
        <f t="shared" si="304"/>
        <v>0</v>
      </c>
      <c r="AA216" s="9">
        <f t="shared" si="304"/>
        <v>0</v>
      </c>
      <c r="AB216" s="9">
        <f t="shared" si="304"/>
        <v>0</v>
      </c>
      <c r="AC216" s="9">
        <f t="shared" si="304"/>
        <v>2198847</v>
      </c>
      <c r="AD216" s="9">
        <f t="shared" si="304"/>
        <v>0</v>
      </c>
      <c r="AE216" s="9">
        <f t="shared" si="304"/>
        <v>2198847</v>
      </c>
      <c r="AF216" s="51">
        <f t="shared" si="277"/>
        <v>100</v>
      </c>
    </row>
    <row r="217" spans="1:32" x14ac:dyDescent="0.2">
      <c r="A217" s="13" t="s">
        <v>15</v>
      </c>
      <c r="B217" s="7">
        <f t="shared" si="268"/>
        <v>264000</v>
      </c>
      <c r="C217" s="7">
        <f t="shared" si="268"/>
        <v>8164</v>
      </c>
      <c r="D217" s="7">
        <f t="shared" si="268"/>
        <v>272164</v>
      </c>
      <c r="E217" s="7">
        <f t="shared" ref="E217:I217" si="305">SUM(E18,E84,E150)</f>
        <v>37437</v>
      </c>
      <c r="F217" s="7">
        <f t="shared" si="305"/>
        <v>0</v>
      </c>
      <c r="G217" s="7">
        <f t="shared" si="305"/>
        <v>301437</v>
      </c>
      <c r="H217" s="7">
        <f t="shared" si="305"/>
        <v>8164</v>
      </c>
      <c r="I217" s="7">
        <f t="shared" si="305"/>
        <v>309601</v>
      </c>
      <c r="J217" s="7">
        <f t="shared" ref="J217:N217" si="306">SUM(J18,J84,J150)</f>
        <v>3559</v>
      </c>
      <c r="K217" s="7" t="s">
        <v>102</v>
      </c>
      <c r="L217" s="7">
        <f t="shared" si="306"/>
        <v>304996</v>
      </c>
      <c r="M217" s="7">
        <f t="shared" si="306"/>
        <v>8508</v>
      </c>
      <c r="N217" s="7">
        <f t="shared" si="306"/>
        <v>313504</v>
      </c>
      <c r="O217" s="7">
        <f t="shared" ref="O217" si="307">SUM(O18,O84,O150)</f>
        <v>31584</v>
      </c>
      <c r="P217" s="7" t="s">
        <v>102</v>
      </c>
      <c r="Q217" s="7">
        <f t="shared" ref="Q217:S217" si="308">SUM(Q18,Q84,Q150)</f>
        <v>336580</v>
      </c>
      <c r="R217" s="7">
        <f t="shared" si="308"/>
        <v>8224</v>
      </c>
      <c r="S217" s="7">
        <f t="shared" si="308"/>
        <v>344804</v>
      </c>
      <c r="T217" s="7">
        <f t="shared" ref="T217:AE217" si="309">SUM(T18,T84,T150)</f>
        <v>0</v>
      </c>
      <c r="U217" s="7">
        <f t="shared" si="309"/>
        <v>0</v>
      </c>
      <c r="V217" s="7">
        <f t="shared" si="309"/>
        <v>0</v>
      </c>
      <c r="W217" s="7">
        <f t="shared" si="309"/>
        <v>0</v>
      </c>
      <c r="X217" s="7">
        <f t="shared" si="309"/>
        <v>0</v>
      </c>
      <c r="Y217" s="7">
        <f t="shared" si="309"/>
        <v>0</v>
      </c>
      <c r="Z217" s="7">
        <f t="shared" si="309"/>
        <v>0</v>
      </c>
      <c r="AA217" s="7">
        <f t="shared" si="309"/>
        <v>0</v>
      </c>
      <c r="AB217" s="7">
        <f t="shared" si="309"/>
        <v>0</v>
      </c>
      <c r="AC217" s="7">
        <f t="shared" si="309"/>
        <v>336234</v>
      </c>
      <c r="AD217" s="7">
        <f t="shared" si="309"/>
        <v>8568</v>
      </c>
      <c r="AE217" s="7">
        <f t="shared" si="309"/>
        <v>344802</v>
      </c>
      <c r="AF217" s="50">
        <f t="shared" si="277"/>
        <v>99.999419960325284</v>
      </c>
    </row>
    <row r="218" spans="1:32" x14ac:dyDescent="0.2">
      <c r="A218" s="26" t="s">
        <v>53</v>
      </c>
      <c r="B218" s="31">
        <f t="shared" si="268"/>
        <v>264000</v>
      </c>
      <c r="C218" s="31">
        <f t="shared" si="268"/>
        <v>0</v>
      </c>
      <c r="D218" s="31">
        <f t="shared" si="268"/>
        <v>264000</v>
      </c>
      <c r="E218" s="31">
        <f t="shared" ref="E218:I218" si="310">SUM(E19,E85,E151)</f>
        <v>26000</v>
      </c>
      <c r="F218" s="31">
        <f t="shared" si="310"/>
        <v>0</v>
      </c>
      <c r="G218" s="31">
        <f t="shared" si="310"/>
        <v>290000</v>
      </c>
      <c r="H218" s="31">
        <f t="shared" si="310"/>
        <v>0</v>
      </c>
      <c r="I218" s="31">
        <f t="shared" si="310"/>
        <v>290000</v>
      </c>
      <c r="J218" s="31">
        <f t="shared" ref="J218:N218" si="311">SUM(J19,J85,J151)</f>
        <v>0</v>
      </c>
      <c r="K218" s="31">
        <f t="shared" si="311"/>
        <v>0</v>
      </c>
      <c r="L218" s="31">
        <f t="shared" si="311"/>
        <v>290000</v>
      </c>
      <c r="M218" s="31">
        <f t="shared" si="311"/>
        <v>0</v>
      </c>
      <c r="N218" s="31">
        <f t="shared" si="311"/>
        <v>290000</v>
      </c>
      <c r="O218" s="31">
        <f t="shared" ref="O218:S218" si="312">SUM(O19,O85,O151)</f>
        <v>14314</v>
      </c>
      <c r="P218" s="31">
        <f t="shared" si="312"/>
        <v>0</v>
      </c>
      <c r="Q218" s="31">
        <f t="shared" si="312"/>
        <v>304314</v>
      </c>
      <c r="R218" s="31">
        <f t="shared" si="312"/>
        <v>0</v>
      </c>
      <c r="S218" s="31">
        <f t="shared" si="312"/>
        <v>304314</v>
      </c>
      <c r="T218" s="31">
        <f t="shared" ref="T218:AE218" si="313">SUM(T19,T85,T151)</f>
        <v>0</v>
      </c>
      <c r="U218" s="31">
        <f t="shared" si="313"/>
        <v>0</v>
      </c>
      <c r="V218" s="31">
        <f t="shared" si="313"/>
        <v>0</v>
      </c>
      <c r="W218" s="31">
        <f t="shared" si="313"/>
        <v>0</v>
      </c>
      <c r="X218" s="31">
        <f t="shared" si="313"/>
        <v>0</v>
      </c>
      <c r="Y218" s="31">
        <f t="shared" si="313"/>
        <v>0</v>
      </c>
      <c r="Z218" s="31">
        <f t="shared" si="313"/>
        <v>0</v>
      </c>
      <c r="AA218" s="31">
        <f t="shared" si="313"/>
        <v>0</v>
      </c>
      <c r="AB218" s="31">
        <f t="shared" si="313"/>
        <v>0</v>
      </c>
      <c r="AC218" s="31">
        <f t="shared" si="313"/>
        <v>304314</v>
      </c>
      <c r="AD218" s="31">
        <f t="shared" si="313"/>
        <v>0</v>
      </c>
      <c r="AE218" s="31">
        <f t="shared" si="313"/>
        <v>304314</v>
      </c>
      <c r="AF218" s="50">
        <f t="shared" si="277"/>
        <v>100</v>
      </c>
    </row>
    <row r="219" spans="1:32" x14ac:dyDescent="0.2">
      <c r="A219" s="17" t="s">
        <v>16</v>
      </c>
      <c r="B219" s="9">
        <f t="shared" si="268"/>
        <v>264000</v>
      </c>
      <c r="C219" s="9">
        <f t="shared" si="268"/>
        <v>8164</v>
      </c>
      <c r="D219" s="9">
        <f t="shared" si="268"/>
        <v>272164</v>
      </c>
      <c r="E219" s="9">
        <f t="shared" ref="E219:I219" si="314">SUM(E20,E86,E152)</f>
        <v>37437</v>
      </c>
      <c r="F219" s="9">
        <f t="shared" si="314"/>
        <v>0</v>
      </c>
      <c r="G219" s="9">
        <f t="shared" si="314"/>
        <v>301437</v>
      </c>
      <c r="H219" s="9">
        <f t="shared" si="314"/>
        <v>8164</v>
      </c>
      <c r="I219" s="9">
        <f t="shared" si="314"/>
        <v>309601</v>
      </c>
      <c r="J219" s="9">
        <f t="shared" ref="J219:N219" si="315">SUM(J20,J86,J152)</f>
        <v>3559</v>
      </c>
      <c r="K219" s="9">
        <f t="shared" si="315"/>
        <v>344</v>
      </c>
      <c r="L219" s="9">
        <f t="shared" si="315"/>
        <v>304996</v>
      </c>
      <c r="M219" s="9">
        <f t="shared" si="315"/>
        <v>8508</v>
      </c>
      <c r="N219" s="9">
        <f t="shared" si="315"/>
        <v>313504</v>
      </c>
      <c r="O219" s="9">
        <f t="shared" ref="O219:S219" si="316">SUM(O20,O86,O152)</f>
        <v>31584</v>
      </c>
      <c r="P219" s="9">
        <f t="shared" si="316"/>
        <v>-284</v>
      </c>
      <c r="Q219" s="9">
        <f t="shared" si="316"/>
        <v>336580</v>
      </c>
      <c r="R219" s="9">
        <f t="shared" si="316"/>
        <v>8224</v>
      </c>
      <c r="S219" s="9">
        <f t="shared" si="316"/>
        <v>344804</v>
      </c>
      <c r="T219" s="9">
        <f t="shared" ref="T219:AE219" si="317">SUM(T20,T86,T152)</f>
        <v>0</v>
      </c>
      <c r="U219" s="9">
        <f t="shared" si="317"/>
        <v>0</v>
      </c>
      <c r="V219" s="9">
        <f t="shared" si="317"/>
        <v>2226392</v>
      </c>
      <c r="W219" s="9">
        <f t="shared" si="317"/>
        <v>0</v>
      </c>
      <c r="X219" s="9">
        <f t="shared" si="317"/>
        <v>0</v>
      </c>
      <c r="Y219" s="9">
        <f t="shared" si="317"/>
        <v>0</v>
      </c>
      <c r="Z219" s="9">
        <f t="shared" si="317"/>
        <v>0</v>
      </c>
      <c r="AA219" s="9">
        <f t="shared" si="317"/>
        <v>0</v>
      </c>
      <c r="AB219" s="9">
        <f t="shared" si="317"/>
        <v>0</v>
      </c>
      <c r="AC219" s="9">
        <f t="shared" si="317"/>
        <v>336234</v>
      </c>
      <c r="AD219" s="9">
        <f t="shared" si="317"/>
        <v>8568</v>
      </c>
      <c r="AE219" s="9">
        <f t="shared" si="317"/>
        <v>344802</v>
      </c>
      <c r="AF219" s="51">
        <f t="shared" si="277"/>
        <v>99.999419960325284</v>
      </c>
    </row>
    <row r="220" spans="1:32" x14ac:dyDescent="0.2">
      <c r="A220" s="13" t="s">
        <v>17</v>
      </c>
      <c r="B220" s="7">
        <f t="shared" si="268"/>
        <v>0</v>
      </c>
      <c r="C220" s="7">
        <f t="shared" si="268"/>
        <v>0</v>
      </c>
      <c r="D220" s="7">
        <f t="shared" si="268"/>
        <v>0</v>
      </c>
      <c r="E220" s="7">
        <f t="shared" ref="E220:I220" si="318">SUM(E21,E87,E153)</f>
        <v>0</v>
      </c>
      <c r="F220" s="7">
        <f t="shared" si="318"/>
        <v>0</v>
      </c>
      <c r="G220" s="7">
        <f t="shared" si="318"/>
        <v>0</v>
      </c>
      <c r="H220" s="7">
        <f t="shared" si="318"/>
        <v>0</v>
      </c>
      <c r="I220" s="7">
        <f t="shared" si="318"/>
        <v>0</v>
      </c>
      <c r="J220" s="7">
        <f t="shared" ref="J220:N220" si="319">SUM(J21,J87,J153)</f>
        <v>0</v>
      </c>
      <c r="K220" s="7">
        <f t="shared" si="319"/>
        <v>0</v>
      </c>
      <c r="L220" s="7">
        <f t="shared" si="319"/>
        <v>0</v>
      </c>
      <c r="M220" s="7">
        <f t="shared" si="319"/>
        <v>0</v>
      </c>
      <c r="N220" s="7">
        <f t="shared" si="319"/>
        <v>0</v>
      </c>
      <c r="O220" s="7">
        <f t="shared" ref="O220:S220" si="320">SUM(O21,O87,O153)</f>
        <v>0</v>
      </c>
      <c r="P220" s="7">
        <f t="shared" si="320"/>
        <v>0</v>
      </c>
      <c r="Q220" s="7">
        <f t="shared" si="320"/>
        <v>0</v>
      </c>
      <c r="R220" s="7">
        <f t="shared" si="320"/>
        <v>0</v>
      </c>
      <c r="S220" s="7">
        <f t="shared" si="320"/>
        <v>0</v>
      </c>
      <c r="T220" s="7">
        <f t="shared" ref="T220:AE220" si="321">SUM(T21,T87,T153)</f>
        <v>0</v>
      </c>
      <c r="U220" s="7">
        <f t="shared" si="321"/>
        <v>0</v>
      </c>
      <c r="V220" s="7">
        <f t="shared" si="321"/>
        <v>0</v>
      </c>
      <c r="W220" s="7">
        <f t="shared" si="321"/>
        <v>0</v>
      </c>
      <c r="X220" s="7">
        <f t="shared" si="321"/>
        <v>0</v>
      </c>
      <c r="Y220" s="7">
        <f t="shared" si="321"/>
        <v>0</v>
      </c>
      <c r="Z220" s="7">
        <f t="shared" si="321"/>
        <v>0</v>
      </c>
      <c r="AA220" s="7">
        <f t="shared" si="321"/>
        <v>0</v>
      </c>
      <c r="AB220" s="7">
        <f t="shared" si="321"/>
        <v>0</v>
      </c>
      <c r="AC220" s="7">
        <f t="shared" si="321"/>
        <v>0</v>
      </c>
      <c r="AD220" s="7">
        <f t="shared" si="321"/>
        <v>0</v>
      </c>
      <c r="AE220" s="7">
        <f t="shared" si="321"/>
        <v>0</v>
      </c>
      <c r="AF220" s="50"/>
    </row>
    <row r="221" spans="1:32" x14ac:dyDescent="0.2">
      <c r="A221" s="13" t="s">
        <v>18</v>
      </c>
      <c r="B221" s="7">
        <f t="shared" si="268"/>
        <v>1000</v>
      </c>
      <c r="C221" s="7">
        <f t="shared" si="268"/>
        <v>0</v>
      </c>
      <c r="D221" s="7">
        <f t="shared" si="268"/>
        <v>1000</v>
      </c>
      <c r="E221" s="7">
        <f t="shared" ref="E221:I221" si="322">SUM(E22,E88,E154)</f>
        <v>0</v>
      </c>
      <c r="F221" s="7">
        <f t="shared" si="322"/>
        <v>0</v>
      </c>
      <c r="G221" s="7">
        <f t="shared" si="322"/>
        <v>1000</v>
      </c>
      <c r="H221" s="7">
        <f t="shared" si="322"/>
        <v>0</v>
      </c>
      <c r="I221" s="7">
        <f t="shared" si="322"/>
        <v>1000</v>
      </c>
      <c r="J221" s="7">
        <f t="shared" ref="J221:N221" si="323">SUM(J22,J88,J154)</f>
        <v>0</v>
      </c>
      <c r="K221" s="7">
        <f t="shared" si="323"/>
        <v>0</v>
      </c>
      <c r="L221" s="7">
        <f t="shared" si="323"/>
        <v>1000</v>
      </c>
      <c r="M221" s="7">
        <f t="shared" si="323"/>
        <v>0</v>
      </c>
      <c r="N221" s="7">
        <f t="shared" si="323"/>
        <v>1000</v>
      </c>
      <c r="O221" s="7">
        <f t="shared" ref="O221:S221" si="324">SUM(O22,O88,O154)</f>
        <v>311239</v>
      </c>
      <c r="P221" s="7">
        <f t="shared" si="324"/>
        <v>0</v>
      </c>
      <c r="Q221" s="7">
        <f t="shared" si="324"/>
        <v>312239</v>
      </c>
      <c r="R221" s="7">
        <f t="shared" si="324"/>
        <v>0</v>
      </c>
      <c r="S221" s="7">
        <f t="shared" si="324"/>
        <v>312239</v>
      </c>
      <c r="T221" s="7">
        <f t="shared" ref="T221:AE221" si="325">SUM(T22,T88,T154)</f>
        <v>0</v>
      </c>
      <c r="U221" s="7">
        <f t="shared" si="325"/>
        <v>0</v>
      </c>
      <c r="V221" s="7">
        <f t="shared" si="325"/>
        <v>0</v>
      </c>
      <c r="W221" s="7">
        <f t="shared" si="325"/>
        <v>0</v>
      </c>
      <c r="X221" s="7">
        <f t="shared" si="325"/>
        <v>0</v>
      </c>
      <c r="Y221" s="7">
        <f t="shared" si="325"/>
        <v>0</v>
      </c>
      <c r="Z221" s="7">
        <f t="shared" si="325"/>
        <v>0</v>
      </c>
      <c r="AA221" s="7">
        <f t="shared" si="325"/>
        <v>0</v>
      </c>
      <c r="AB221" s="7">
        <f t="shared" si="325"/>
        <v>0</v>
      </c>
      <c r="AC221" s="7">
        <f t="shared" si="325"/>
        <v>311792</v>
      </c>
      <c r="AD221" s="7">
        <f t="shared" si="325"/>
        <v>0</v>
      </c>
      <c r="AE221" s="7">
        <f t="shared" si="325"/>
        <v>311792</v>
      </c>
      <c r="AF221" s="50">
        <f t="shared" si="277"/>
        <v>99.856840433129747</v>
      </c>
    </row>
    <row r="222" spans="1:32" x14ac:dyDescent="0.2">
      <c r="A222" s="17" t="s">
        <v>19</v>
      </c>
      <c r="B222" s="9">
        <f t="shared" si="268"/>
        <v>1000</v>
      </c>
      <c r="C222" s="9">
        <f t="shared" si="268"/>
        <v>0</v>
      </c>
      <c r="D222" s="9">
        <f t="shared" si="268"/>
        <v>1000</v>
      </c>
      <c r="E222" s="9">
        <f t="shared" ref="E222:I222" si="326">SUM(E23,E89,E155)</f>
        <v>0</v>
      </c>
      <c r="F222" s="9">
        <f t="shared" si="326"/>
        <v>0</v>
      </c>
      <c r="G222" s="9">
        <f t="shared" si="326"/>
        <v>1000</v>
      </c>
      <c r="H222" s="9">
        <f t="shared" si="326"/>
        <v>0</v>
      </c>
      <c r="I222" s="9">
        <f t="shared" si="326"/>
        <v>1000</v>
      </c>
      <c r="J222" s="9">
        <f t="shared" ref="J222:N222" si="327">SUM(J23,J89,J155)</f>
        <v>0</v>
      </c>
      <c r="K222" s="9">
        <f t="shared" si="327"/>
        <v>0</v>
      </c>
      <c r="L222" s="9">
        <f t="shared" si="327"/>
        <v>1000</v>
      </c>
      <c r="M222" s="9">
        <f t="shared" si="327"/>
        <v>0</v>
      </c>
      <c r="N222" s="9">
        <f t="shared" si="327"/>
        <v>1000</v>
      </c>
      <c r="O222" s="9">
        <f t="shared" ref="O222:S222" si="328">SUM(O23,O89,O155)</f>
        <v>311239</v>
      </c>
      <c r="P222" s="9">
        <f t="shared" si="328"/>
        <v>0</v>
      </c>
      <c r="Q222" s="9">
        <f t="shared" si="328"/>
        <v>312239</v>
      </c>
      <c r="R222" s="9">
        <f t="shared" si="328"/>
        <v>0</v>
      </c>
      <c r="S222" s="9">
        <f t="shared" si="328"/>
        <v>312239</v>
      </c>
      <c r="T222" s="9">
        <f t="shared" ref="T222:AE222" si="329">SUM(T23,T89,T155)</f>
        <v>0</v>
      </c>
      <c r="U222" s="9">
        <f t="shared" si="329"/>
        <v>0</v>
      </c>
      <c r="V222" s="9">
        <f t="shared" si="329"/>
        <v>0</v>
      </c>
      <c r="W222" s="9">
        <f t="shared" si="329"/>
        <v>0</v>
      </c>
      <c r="X222" s="9">
        <f t="shared" si="329"/>
        <v>0</v>
      </c>
      <c r="Y222" s="9">
        <f t="shared" si="329"/>
        <v>0</v>
      </c>
      <c r="Z222" s="9">
        <f t="shared" si="329"/>
        <v>0</v>
      </c>
      <c r="AA222" s="9">
        <f t="shared" si="329"/>
        <v>0</v>
      </c>
      <c r="AB222" s="9">
        <f t="shared" si="329"/>
        <v>0</v>
      </c>
      <c r="AC222" s="9">
        <f t="shared" si="329"/>
        <v>311792</v>
      </c>
      <c r="AD222" s="9">
        <f t="shared" si="329"/>
        <v>0</v>
      </c>
      <c r="AE222" s="9">
        <f t="shared" si="329"/>
        <v>311792</v>
      </c>
      <c r="AF222" s="51">
        <f t="shared" si="277"/>
        <v>99.856840433129747</v>
      </c>
    </row>
    <row r="223" spans="1:32" x14ac:dyDescent="0.2">
      <c r="A223" s="15" t="s">
        <v>20</v>
      </c>
      <c r="B223" s="7">
        <f t="shared" si="268"/>
        <v>25</v>
      </c>
      <c r="C223" s="7">
        <f t="shared" si="268"/>
        <v>0</v>
      </c>
      <c r="D223" s="7">
        <f t="shared" si="268"/>
        <v>25</v>
      </c>
      <c r="E223" s="7">
        <f t="shared" ref="E223:I223" si="330">SUM(E24,E90,E156)</f>
        <v>0</v>
      </c>
      <c r="F223" s="7">
        <f t="shared" si="330"/>
        <v>0</v>
      </c>
      <c r="G223" s="7">
        <f t="shared" si="330"/>
        <v>25</v>
      </c>
      <c r="H223" s="7">
        <f t="shared" si="330"/>
        <v>0</v>
      </c>
      <c r="I223" s="7">
        <f t="shared" si="330"/>
        <v>25</v>
      </c>
      <c r="J223" s="7">
        <f t="shared" ref="J223:N223" si="331">SUM(J24,J90,J156)</f>
        <v>0</v>
      </c>
      <c r="K223" s="7">
        <f t="shared" si="331"/>
        <v>0</v>
      </c>
      <c r="L223" s="7">
        <f t="shared" si="331"/>
        <v>25</v>
      </c>
      <c r="M223" s="7">
        <f t="shared" si="331"/>
        <v>0</v>
      </c>
      <c r="N223" s="7">
        <f t="shared" si="331"/>
        <v>25</v>
      </c>
      <c r="O223" s="7">
        <f t="shared" ref="O223:S223" si="332">SUM(O24,O90,O156)</f>
        <v>0</v>
      </c>
      <c r="P223" s="7">
        <f t="shared" si="332"/>
        <v>0</v>
      </c>
      <c r="Q223" s="7">
        <f t="shared" si="332"/>
        <v>25</v>
      </c>
      <c r="R223" s="7">
        <f t="shared" si="332"/>
        <v>0</v>
      </c>
      <c r="S223" s="7">
        <f t="shared" si="332"/>
        <v>25</v>
      </c>
      <c r="T223" s="7">
        <f t="shared" ref="T223:AE223" si="333">SUM(T24,T90,T156)</f>
        <v>0</v>
      </c>
      <c r="U223" s="7">
        <f t="shared" si="333"/>
        <v>0</v>
      </c>
      <c r="V223" s="7">
        <f t="shared" si="333"/>
        <v>0</v>
      </c>
      <c r="W223" s="7">
        <f t="shared" si="333"/>
        <v>0</v>
      </c>
      <c r="X223" s="7">
        <f t="shared" si="333"/>
        <v>0</v>
      </c>
      <c r="Y223" s="7">
        <f t="shared" si="333"/>
        <v>0</v>
      </c>
      <c r="Z223" s="7">
        <f t="shared" si="333"/>
        <v>0</v>
      </c>
      <c r="AA223" s="7">
        <f t="shared" si="333"/>
        <v>0</v>
      </c>
      <c r="AB223" s="7">
        <f t="shared" si="333"/>
        <v>0</v>
      </c>
      <c r="AC223" s="7">
        <f t="shared" si="333"/>
        <v>23</v>
      </c>
      <c r="AD223" s="7">
        <f t="shared" si="333"/>
        <v>0</v>
      </c>
      <c r="AE223" s="7">
        <f t="shared" si="333"/>
        <v>23</v>
      </c>
      <c r="AF223" s="50">
        <f t="shared" si="277"/>
        <v>92</v>
      </c>
    </row>
    <row r="224" spans="1:32" x14ac:dyDescent="0.2">
      <c r="A224" s="15" t="s">
        <v>21</v>
      </c>
      <c r="B224" s="7">
        <f t="shared" si="268"/>
        <v>380000</v>
      </c>
      <c r="C224" s="7">
        <f t="shared" si="268"/>
        <v>0</v>
      </c>
      <c r="D224" s="7">
        <f t="shared" si="268"/>
        <v>380000</v>
      </c>
      <c r="E224" s="7">
        <f t="shared" ref="E224:I224" si="334">SUM(E25,E91,E157)</f>
        <v>0</v>
      </c>
      <c r="F224" s="7">
        <f t="shared" si="334"/>
        <v>0</v>
      </c>
      <c r="G224" s="7">
        <f t="shared" si="334"/>
        <v>380000</v>
      </c>
      <c r="H224" s="7">
        <f t="shared" si="334"/>
        <v>0</v>
      </c>
      <c r="I224" s="7">
        <f t="shared" si="334"/>
        <v>380000</v>
      </c>
      <c r="J224" s="7">
        <f t="shared" ref="J224:N224" si="335">SUM(J25,J91,J157)</f>
        <v>0</v>
      </c>
      <c r="K224" s="7">
        <f t="shared" si="335"/>
        <v>0</v>
      </c>
      <c r="L224" s="7">
        <f t="shared" si="335"/>
        <v>380000</v>
      </c>
      <c r="M224" s="7">
        <f t="shared" si="335"/>
        <v>0</v>
      </c>
      <c r="N224" s="7">
        <f t="shared" si="335"/>
        <v>380000</v>
      </c>
      <c r="O224" s="7">
        <f t="shared" ref="O224:S224" si="336">SUM(O25,O91,O157)</f>
        <v>31032</v>
      </c>
      <c r="P224" s="7">
        <f t="shared" si="336"/>
        <v>0</v>
      </c>
      <c r="Q224" s="7">
        <f t="shared" si="336"/>
        <v>411032</v>
      </c>
      <c r="R224" s="7">
        <f t="shared" si="336"/>
        <v>0</v>
      </c>
      <c r="S224" s="7">
        <f t="shared" si="336"/>
        <v>411032</v>
      </c>
      <c r="T224" s="7">
        <f t="shared" ref="T224:AE224" si="337">SUM(T25,T91,T157)</f>
        <v>0</v>
      </c>
      <c r="U224" s="7">
        <f t="shared" si="337"/>
        <v>0</v>
      </c>
      <c r="V224" s="7">
        <f t="shared" si="337"/>
        <v>0</v>
      </c>
      <c r="W224" s="7">
        <f t="shared" si="337"/>
        <v>0</v>
      </c>
      <c r="X224" s="7">
        <f t="shared" si="337"/>
        <v>0</v>
      </c>
      <c r="Y224" s="7">
        <f t="shared" si="337"/>
        <v>0</v>
      </c>
      <c r="Z224" s="7">
        <f t="shared" si="337"/>
        <v>0</v>
      </c>
      <c r="AA224" s="7">
        <f t="shared" si="337"/>
        <v>0</v>
      </c>
      <c r="AB224" s="7">
        <f t="shared" si="337"/>
        <v>0</v>
      </c>
      <c r="AC224" s="7">
        <f t="shared" si="337"/>
        <v>411032</v>
      </c>
      <c r="AD224" s="7">
        <f t="shared" si="337"/>
        <v>0</v>
      </c>
      <c r="AE224" s="7">
        <f t="shared" si="337"/>
        <v>411032</v>
      </c>
      <c r="AF224" s="50">
        <f t="shared" si="277"/>
        <v>100</v>
      </c>
    </row>
    <row r="225" spans="1:32" x14ac:dyDescent="0.2">
      <c r="A225" s="15" t="s">
        <v>22</v>
      </c>
      <c r="B225" s="7">
        <f t="shared" si="268"/>
        <v>285000</v>
      </c>
      <c r="C225" s="7">
        <f t="shared" si="268"/>
        <v>0</v>
      </c>
      <c r="D225" s="7">
        <f t="shared" si="268"/>
        <v>285000</v>
      </c>
      <c r="E225" s="7">
        <f t="shared" ref="E225:I225" si="338">SUM(E26,E92,E158)</f>
        <v>0</v>
      </c>
      <c r="F225" s="7">
        <f t="shared" si="338"/>
        <v>0</v>
      </c>
      <c r="G225" s="7">
        <f t="shared" si="338"/>
        <v>285000</v>
      </c>
      <c r="H225" s="7">
        <f t="shared" si="338"/>
        <v>0</v>
      </c>
      <c r="I225" s="7">
        <f t="shared" si="338"/>
        <v>285000</v>
      </c>
      <c r="J225" s="7">
        <f t="shared" ref="J225:N225" si="339">SUM(J26,J92,J158)</f>
        <v>0</v>
      </c>
      <c r="K225" s="7">
        <f t="shared" si="339"/>
        <v>0</v>
      </c>
      <c r="L225" s="7">
        <f t="shared" si="339"/>
        <v>285000</v>
      </c>
      <c r="M225" s="7">
        <f t="shared" si="339"/>
        <v>0</v>
      </c>
      <c r="N225" s="7">
        <f t="shared" si="339"/>
        <v>285000</v>
      </c>
      <c r="O225" s="7">
        <f t="shared" ref="O225:S225" si="340">SUM(O26,O92,O158)</f>
        <v>13744</v>
      </c>
      <c r="P225" s="7">
        <f t="shared" si="340"/>
        <v>0</v>
      </c>
      <c r="Q225" s="7">
        <f t="shared" si="340"/>
        <v>298744</v>
      </c>
      <c r="R225" s="7">
        <f t="shared" si="340"/>
        <v>0</v>
      </c>
      <c r="S225" s="7">
        <f t="shared" si="340"/>
        <v>298744</v>
      </c>
      <c r="T225" s="7">
        <f t="shared" ref="T225:AE225" si="341">SUM(T26,T92,T158)</f>
        <v>0</v>
      </c>
      <c r="U225" s="7">
        <f t="shared" si="341"/>
        <v>0</v>
      </c>
      <c r="V225" s="7">
        <f t="shared" si="341"/>
        <v>0</v>
      </c>
      <c r="W225" s="7">
        <f t="shared" si="341"/>
        <v>0</v>
      </c>
      <c r="X225" s="7">
        <f t="shared" si="341"/>
        <v>0</v>
      </c>
      <c r="Y225" s="7">
        <f t="shared" si="341"/>
        <v>0</v>
      </c>
      <c r="Z225" s="7">
        <f t="shared" si="341"/>
        <v>0</v>
      </c>
      <c r="AA225" s="7">
        <f t="shared" si="341"/>
        <v>0</v>
      </c>
      <c r="AB225" s="7">
        <f t="shared" si="341"/>
        <v>0</v>
      </c>
      <c r="AC225" s="7">
        <f t="shared" si="341"/>
        <v>298744</v>
      </c>
      <c r="AD225" s="7">
        <f t="shared" si="341"/>
        <v>0</v>
      </c>
      <c r="AE225" s="7">
        <f t="shared" si="341"/>
        <v>298744</v>
      </c>
      <c r="AF225" s="50">
        <f t="shared" si="277"/>
        <v>100</v>
      </c>
    </row>
    <row r="226" spans="1:32" x14ac:dyDescent="0.2">
      <c r="A226" s="15" t="s">
        <v>23</v>
      </c>
      <c r="B226" s="7">
        <f t="shared" si="268"/>
        <v>7500000</v>
      </c>
      <c r="C226" s="7">
        <f t="shared" si="268"/>
        <v>0</v>
      </c>
      <c r="D226" s="7">
        <f t="shared" si="268"/>
        <v>7500000</v>
      </c>
      <c r="E226" s="7">
        <f t="shared" ref="E226:I226" si="342">SUM(E27,E93,E159)</f>
        <v>0</v>
      </c>
      <c r="F226" s="7">
        <f t="shared" si="342"/>
        <v>0</v>
      </c>
      <c r="G226" s="7">
        <f t="shared" si="342"/>
        <v>7500000</v>
      </c>
      <c r="H226" s="7">
        <f t="shared" si="342"/>
        <v>0</v>
      </c>
      <c r="I226" s="7">
        <f t="shared" si="342"/>
        <v>7500000</v>
      </c>
      <c r="J226" s="7">
        <f t="shared" ref="J226:N226" si="343">SUM(J27,J93,J159)</f>
        <v>0</v>
      </c>
      <c r="K226" s="7">
        <f t="shared" si="343"/>
        <v>0</v>
      </c>
      <c r="L226" s="7">
        <f t="shared" si="343"/>
        <v>7500000</v>
      </c>
      <c r="M226" s="7">
        <f t="shared" si="343"/>
        <v>0</v>
      </c>
      <c r="N226" s="7">
        <f t="shared" si="343"/>
        <v>7500000</v>
      </c>
      <c r="O226" s="7">
        <f t="shared" ref="O226:S226" si="344">SUM(O27,O93,O159)</f>
        <v>4347126</v>
      </c>
      <c r="P226" s="7">
        <f t="shared" si="344"/>
        <v>0</v>
      </c>
      <c r="Q226" s="7">
        <f t="shared" si="344"/>
        <v>11847126</v>
      </c>
      <c r="R226" s="7">
        <f t="shared" si="344"/>
        <v>0</v>
      </c>
      <c r="S226" s="7">
        <f t="shared" si="344"/>
        <v>11847126</v>
      </c>
      <c r="T226" s="7">
        <f t="shared" ref="T226:AE226" si="345">SUM(T27,T93,T159)</f>
        <v>0</v>
      </c>
      <c r="U226" s="7">
        <f t="shared" si="345"/>
        <v>0</v>
      </c>
      <c r="V226" s="7">
        <f t="shared" si="345"/>
        <v>0</v>
      </c>
      <c r="W226" s="7">
        <f t="shared" si="345"/>
        <v>0</v>
      </c>
      <c r="X226" s="7">
        <f t="shared" si="345"/>
        <v>0</v>
      </c>
      <c r="Y226" s="7">
        <f t="shared" si="345"/>
        <v>0</v>
      </c>
      <c r="Z226" s="7">
        <f t="shared" si="345"/>
        <v>0</v>
      </c>
      <c r="AA226" s="7">
        <f t="shared" si="345"/>
        <v>0</v>
      </c>
      <c r="AB226" s="7">
        <f t="shared" si="345"/>
        <v>0</v>
      </c>
      <c r="AC226" s="7">
        <f t="shared" si="345"/>
        <v>11847125</v>
      </c>
      <c r="AD226" s="7">
        <f t="shared" si="345"/>
        <v>0</v>
      </c>
      <c r="AE226" s="7">
        <f t="shared" si="345"/>
        <v>11847125</v>
      </c>
      <c r="AF226" s="50">
        <f t="shared" si="277"/>
        <v>99.999991559134259</v>
      </c>
    </row>
    <row r="227" spans="1:32" x14ac:dyDescent="0.2">
      <c r="A227" s="15" t="s">
        <v>24</v>
      </c>
      <c r="B227" s="7">
        <f t="shared" si="268"/>
        <v>0</v>
      </c>
      <c r="C227" s="7">
        <f t="shared" si="268"/>
        <v>0</v>
      </c>
      <c r="D227" s="7">
        <f t="shared" si="268"/>
        <v>0</v>
      </c>
      <c r="E227" s="7">
        <f t="shared" ref="E227:I227" si="346">SUM(E28,E94,E160)</f>
        <v>0</v>
      </c>
      <c r="F227" s="7">
        <f t="shared" si="346"/>
        <v>0</v>
      </c>
      <c r="G227" s="7">
        <f t="shared" si="346"/>
        <v>0</v>
      </c>
      <c r="H227" s="7">
        <f t="shared" si="346"/>
        <v>0</v>
      </c>
      <c r="I227" s="7">
        <f t="shared" si="346"/>
        <v>0</v>
      </c>
      <c r="J227" s="7">
        <f t="shared" ref="J227:N227" si="347">SUM(J28,J94,J160)</f>
        <v>0</v>
      </c>
      <c r="K227" s="7">
        <f t="shared" si="347"/>
        <v>0</v>
      </c>
      <c r="L227" s="7">
        <f t="shared" si="347"/>
        <v>0</v>
      </c>
      <c r="M227" s="7">
        <f t="shared" si="347"/>
        <v>0</v>
      </c>
      <c r="N227" s="7">
        <f t="shared" si="347"/>
        <v>0</v>
      </c>
      <c r="O227" s="7">
        <f t="shared" ref="O227:S227" si="348">SUM(O28,O94,O160)</f>
        <v>0</v>
      </c>
      <c r="P227" s="7">
        <f t="shared" si="348"/>
        <v>0</v>
      </c>
      <c r="Q227" s="7">
        <f t="shared" si="348"/>
        <v>0</v>
      </c>
      <c r="R227" s="7">
        <f t="shared" si="348"/>
        <v>0</v>
      </c>
      <c r="S227" s="7">
        <f t="shared" si="348"/>
        <v>0</v>
      </c>
      <c r="T227" s="7">
        <f t="shared" ref="T227:AE227" si="349">SUM(T28,T94,T160)</f>
        <v>0</v>
      </c>
      <c r="U227" s="7">
        <f t="shared" si="349"/>
        <v>0</v>
      </c>
      <c r="V227" s="7">
        <f t="shared" si="349"/>
        <v>0</v>
      </c>
      <c r="W227" s="7">
        <f t="shared" si="349"/>
        <v>0</v>
      </c>
      <c r="X227" s="7">
        <f t="shared" si="349"/>
        <v>0</v>
      </c>
      <c r="Y227" s="7">
        <f t="shared" si="349"/>
        <v>0</v>
      </c>
      <c r="Z227" s="7">
        <f t="shared" si="349"/>
        <v>0</v>
      </c>
      <c r="AA227" s="7">
        <f t="shared" si="349"/>
        <v>0</v>
      </c>
      <c r="AB227" s="7">
        <f t="shared" si="349"/>
        <v>0</v>
      </c>
      <c r="AC227" s="7">
        <f t="shared" si="349"/>
        <v>0</v>
      </c>
      <c r="AD227" s="7">
        <f t="shared" si="349"/>
        <v>0</v>
      </c>
      <c r="AE227" s="7">
        <f t="shared" si="349"/>
        <v>0</v>
      </c>
      <c r="AF227" s="50"/>
    </row>
    <row r="228" spans="1:32" x14ac:dyDescent="0.2">
      <c r="A228" s="15" t="s">
        <v>3</v>
      </c>
      <c r="B228" s="7">
        <f t="shared" si="268"/>
        <v>1500</v>
      </c>
      <c r="C228" s="7">
        <f t="shared" si="268"/>
        <v>0</v>
      </c>
      <c r="D228" s="7">
        <f t="shared" si="268"/>
        <v>1500</v>
      </c>
      <c r="E228" s="7">
        <f t="shared" ref="E228:I228" si="350">SUM(E29,E95,E161)</f>
        <v>0</v>
      </c>
      <c r="F228" s="7">
        <f t="shared" si="350"/>
        <v>0</v>
      </c>
      <c r="G228" s="7">
        <f t="shared" si="350"/>
        <v>1500</v>
      </c>
      <c r="H228" s="7">
        <f t="shared" si="350"/>
        <v>0</v>
      </c>
      <c r="I228" s="7">
        <f t="shared" si="350"/>
        <v>1500</v>
      </c>
      <c r="J228" s="7">
        <f t="shared" ref="J228:N228" si="351">SUM(J29,J95,J161)</f>
        <v>0</v>
      </c>
      <c r="K228" s="7">
        <f t="shared" si="351"/>
        <v>0</v>
      </c>
      <c r="L228" s="7">
        <f t="shared" si="351"/>
        <v>1500</v>
      </c>
      <c r="M228" s="7">
        <f t="shared" si="351"/>
        <v>0</v>
      </c>
      <c r="N228" s="7">
        <f t="shared" si="351"/>
        <v>1500</v>
      </c>
      <c r="O228" s="7">
        <f t="shared" ref="O228:S228" si="352">SUM(O29,O95,O161)</f>
        <v>977</v>
      </c>
      <c r="P228" s="7">
        <f t="shared" si="352"/>
        <v>0</v>
      </c>
      <c r="Q228" s="7">
        <f t="shared" si="352"/>
        <v>2477</v>
      </c>
      <c r="R228" s="7">
        <f t="shared" si="352"/>
        <v>0</v>
      </c>
      <c r="S228" s="7">
        <f t="shared" si="352"/>
        <v>2477</v>
      </c>
      <c r="T228" s="7">
        <f t="shared" ref="T228:AE228" si="353">SUM(T29,T95,T161)</f>
        <v>0</v>
      </c>
      <c r="U228" s="7">
        <f t="shared" si="353"/>
        <v>0</v>
      </c>
      <c r="V228" s="7">
        <f t="shared" si="353"/>
        <v>0</v>
      </c>
      <c r="W228" s="7">
        <f t="shared" si="353"/>
        <v>0</v>
      </c>
      <c r="X228" s="7">
        <f t="shared" si="353"/>
        <v>0</v>
      </c>
      <c r="Y228" s="7">
        <f t="shared" si="353"/>
        <v>0</v>
      </c>
      <c r="Z228" s="7">
        <f t="shared" si="353"/>
        <v>0</v>
      </c>
      <c r="AA228" s="7">
        <f t="shared" si="353"/>
        <v>0</v>
      </c>
      <c r="AB228" s="7">
        <f t="shared" si="353"/>
        <v>0</v>
      </c>
      <c r="AC228" s="7">
        <f t="shared" si="353"/>
        <v>2476</v>
      </c>
      <c r="AD228" s="7">
        <f t="shared" si="353"/>
        <v>0</v>
      </c>
      <c r="AE228" s="7">
        <f t="shared" si="353"/>
        <v>2476</v>
      </c>
      <c r="AF228" s="50">
        <f t="shared" si="277"/>
        <v>99.959628582963262</v>
      </c>
    </row>
    <row r="229" spans="1:32" x14ac:dyDescent="0.2">
      <c r="A229" s="15" t="s">
        <v>25</v>
      </c>
      <c r="B229" s="7">
        <f t="shared" si="268"/>
        <v>0</v>
      </c>
      <c r="C229" s="7">
        <f t="shared" si="268"/>
        <v>0</v>
      </c>
      <c r="D229" s="7">
        <f t="shared" si="268"/>
        <v>0</v>
      </c>
      <c r="E229" s="7">
        <f t="shared" ref="E229:I229" si="354">SUM(E30,E96,E162)</f>
        <v>0</v>
      </c>
      <c r="F229" s="7">
        <f t="shared" si="354"/>
        <v>0</v>
      </c>
      <c r="G229" s="7">
        <f t="shared" si="354"/>
        <v>0</v>
      </c>
      <c r="H229" s="7">
        <f t="shared" si="354"/>
        <v>0</v>
      </c>
      <c r="I229" s="7">
        <f t="shared" si="354"/>
        <v>0</v>
      </c>
      <c r="J229" s="7">
        <f t="shared" ref="J229:N229" si="355">SUM(J30,J96,J162)</f>
        <v>0</v>
      </c>
      <c r="K229" s="7">
        <f t="shared" si="355"/>
        <v>0</v>
      </c>
      <c r="L229" s="7">
        <f t="shared" si="355"/>
        <v>0</v>
      </c>
      <c r="M229" s="7">
        <f t="shared" si="355"/>
        <v>0</v>
      </c>
      <c r="N229" s="7">
        <f t="shared" si="355"/>
        <v>0</v>
      </c>
      <c r="O229" s="7">
        <f t="shared" ref="O229:S229" si="356">SUM(O30,O96,O162)</f>
        <v>0</v>
      </c>
      <c r="P229" s="7">
        <f t="shared" si="356"/>
        <v>0</v>
      </c>
      <c r="Q229" s="7">
        <f t="shared" si="356"/>
        <v>0</v>
      </c>
      <c r="R229" s="7">
        <f t="shared" si="356"/>
        <v>0</v>
      </c>
      <c r="S229" s="7">
        <f t="shared" si="356"/>
        <v>0</v>
      </c>
      <c r="T229" s="7">
        <f t="shared" ref="T229:AE229" si="357">SUM(T30,T96,T162)</f>
        <v>0</v>
      </c>
      <c r="U229" s="7">
        <f t="shared" si="357"/>
        <v>0</v>
      </c>
      <c r="V229" s="7">
        <f t="shared" si="357"/>
        <v>0</v>
      </c>
      <c r="W229" s="7">
        <f t="shared" si="357"/>
        <v>0</v>
      </c>
      <c r="X229" s="7">
        <f t="shared" si="357"/>
        <v>0</v>
      </c>
      <c r="Y229" s="7">
        <f t="shared" si="357"/>
        <v>0</v>
      </c>
      <c r="Z229" s="7">
        <f t="shared" si="357"/>
        <v>0</v>
      </c>
      <c r="AA229" s="7">
        <f t="shared" si="357"/>
        <v>0</v>
      </c>
      <c r="AB229" s="7">
        <f t="shared" si="357"/>
        <v>0</v>
      </c>
      <c r="AC229" s="7">
        <f t="shared" si="357"/>
        <v>0</v>
      </c>
      <c r="AD229" s="7">
        <f t="shared" si="357"/>
        <v>0</v>
      </c>
      <c r="AE229" s="7">
        <f t="shared" si="357"/>
        <v>0</v>
      </c>
      <c r="AF229" s="50"/>
    </row>
    <row r="230" spans="1:32" x14ac:dyDescent="0.2">
      <c r="A230" s="15" t="s">
        <v>2</v>
      </c>
      <c r="B230" s="7">
        <f t="shared" si="268"/>
        <v>6000</v>
      </c>
      <c r="C230" s="7">
        <f t="shared" si="268"/>
        <v>0</v>
      </c>
      <c r="D230" s="7">
        <f t="shared" si="268"/>
        <v>6000</v>
      </c>
      <c r="E230" s="7">
        <f t="shared" ref="E230:I230" si="358">SUM(E31,E97,E163)</f>
        <v>0</v>
      </c>
      <c r="F230" s="7">
        <f t="shared" si="358"/>
        <v>0</v>
      </c>
      <c r="G230" s="7">
        <f t="shared" si="358"/>
        <v>6000</v>
      </c>
      <c r="H230" s="7">
        <f t="shared" si="358"/>
        <v>0</v>
      </c>
      <c r="I230" s="7">
        <f t="shared" si="358"/>
        <v>6000</v>
      </c>
      <c r="J230" s="7">
        <f t="shared" ref="J230:N230" si="359">SUM(J31,J97,J163)</f>
        <v>0</v>
      </c>
      <c r="K230" s="7">
        <f t="shared" si="359"/>
        <v>0</v>
      </c>
      <c r="L230" s="7">
        <f t="shared" si="359"/>
        <v>6000</v>
      </c>
      <c r="M230" s="7">
        <f t="shared" si="359"/>
        <v>0</v>
      </c>
      <c r="N230" s="7">
        <f t="shared" si="359"/>
        <v>6000</v>
      </c>
      <c r="O230" s="7">
        <f t="shared" ref="O230:S230" si="360">SUM(O31,O97,O163)</f>
        <v>16498</v>
      </c>
      <c r="P230" s="7">
        <f t="shared" si="360"/>
        <v>0</v>
      </c>
      <c r="Q230" s="7">
        <f t="shared" si="360"/>
        <v>22498</v>
      </c>
      <c r="R230" s="7">
        <f t="shared" si="360"/>
        <v>0</v>
      </c>
      <c r="S230" s="7">
        <f t="shared" si="360"/>
        <v>22498</v>
      </c>
      <c r="T230" s="7">
        <f t="shared" ref="T230:AE230" si="361">SUM(T31,T97,T163)</f>
        <v>0</v>
      </c>
      <c r="U230" s="7">
        <f t="shared" si="361"/>
        <v>0</v>
      </c>
      <c r="V230" s="7">
        <f t="shared" si="361"/>
        <v>0</v>
      </c>
      <c r="W230" s="7">
        <f t="shared" si="361"/>
        <v>0</v>
      </c>
      <c r="X230" s="7">
        <f t="shared" si="361"/>
        <v>0</v>
      </c>
      <c r="Y230" s="7">
        <f t="shared" si="361"/>
        <v>0</v>
      </c>
      <c r="Z230" s="7">
        <f t="shared" si="361"/>
        <v>0</v>
      </c>
      <c r="AA230" s="7">
        <f t="shared" si="361"/>
        <v>0</v>
      </c>
      <c r="AB230" s="7">
        <f t="shared" si="361"/>
        <v>0</v>
      </c>
      <c r="AC230" s="7">
        <f t="shared" si="361"/>
        <v>22498</v>
      </c>
      <c r="AD230" s="7">
        <f t="shared" si="361"/>
        <v>0</v>
      </c>
      <c r="AE230" s="7">
        <f t="shared" si="361"/>
        <v>22498</v>
      </c>
      <c r="AF230" s="50">
        <f t="shared" si="277"/>
        <v>100</v>
      </c>
    </row>
    <row r="231" spans="1:32" x14ac:dyDescent="0.2">
      <c r="A231" s="34" t="s">
        <v>50</v>
      </c>
      <c r="B231" s="7">
        <f t="shared" si="268"/>
        <v>0</v>
      </c>
      <c r="C231" s="7">
        <f t="shared" si="268"/>
        <v>0</v>
      </c>
      <c r="D231" s="7">
        <f t="shared" si="268"/>
        <v>0</v>
      </c>
      <c r="E231" s="7">
        <f t="shared" ref="E231:I231" si="362">SUM(E32,E98,E164)</f>
        <v>0</v>
      </c>
      <c r="F231" s="7">
        <f t="shared" si="362"/>
        <v>0</v>
      </c>
      <c r="G231" s="7">
        <f t="shared" si="362"/>
        <v>0</v>
      </c>
      <c r="H231" s="7">
        <f t="shared" si="362"/>
        <v>0</v>
      </c>
      <c r="I231" s="7">
        <f t="shared" si="362"/>
        <v>0</v>
      </c>
      <c r="J231" s="7">
        <f t="shared" ref="J231:N231" si="363">SUM(J32,J98,J164)</f>
        <v>0</v>
      </c>
      <c r="K231" s="7">
        <f t="shared" si="363"/>
        <v>0</v>
      </c>
      <c r="L231" s="7">
        <f t="shared" si="363"/>
        <v>0</v>
      </c>
      <c r="M231" s="7">
        <f t="shared" si="363"/>
        <v>0</v>
      </c>
      <c r="N231" s="7">
        <f t="shared" si="363"/>
        <v>0</v>
      </c>
      <c r="O231" s="7">
        <f t="shared" ref="O231:S231" si="364">SUM(O32,O98,O164)</f>
        <v>1396</v>
      </c>
      <c r="P231" s="7">
        <f t="shared" si="364"/>
        <v>0</v>
      </c>
      <c r="Q231" s="7">
        <f t="shared" si="364"/>
        <v>1396</v>
      </c>
      <c r="R231" s="7">
        <f t="shared" si="364"/>
        <v>0</v>
      </c>
      <c r="S231" s="7">
        <f t="shared" si="364"/>
        <v>1396</v>
      </c>
      <c r="T231" s="7">
        <f t="shared" ref="T231:AE231" si="365">SUM(T32,T98,T164)</f>
        <v>0</v>
      </c>
      <c r="U231" s="7">
        <f t="shared" si="365"/>
        <v>0</v>
      </c>
      <c r="V231" s="7">
        <f t="shared" si="365"/>
        <v>0</v>
      </c>
      <c r="W231" s="7">
        <f t="shared" si="365"/>
        <v>0</v>
      </c>
      <c r="X231" s="7">
        <f t="shared" si="365"/>
        <v>0</v>
      </c>
      <c r="Y231" s="7">
        <f t="shared" si="365"/>
        <v>0</v>
      </c>
      <c r="Z231" s="7">
        <f t="shared" si="365"/>
        <v>0</v>
      </c>
      <c r="AA231" s="7">
        <f t="shared" si="365"/>
        <v>0</v>
      </c>
      <c r="AB231" s="7">
        <f t="shared" si="365"/>
        <v>0</v>
      </c>
      <c r="AC231" s="7">
        <f t="shared" si="365"/>
        <v>1396</v>
      </c>
      <c r="AD231" s="7">
        <f t="shared" si="365"/>
        <v>0</v>
      </c>
      <c r="AE231" s="7">
        <f t="shared" si="365"/>
        <v>1396</v>
      </c>
      <c r="AF231" s="50">
        <f t="shared" si="277"/>
        <v>100</v>
      </c>
    </row>
    <row r="232" spans="1:32" x14ac:dyDescent="0.2">
      <c r="A232" s="23" t="s">
        <v>26</v>
      </c>
      <c r="B232" s="9">
        <f t="shared" si="268"/>
        <v>8172525</v>
      </c>
      <c r="C232" s="9">
        <f t="shared" si="268"/>
        <v>0</v>
      </c>
      <c r="D232" s="9">
        <f t="shared" si="268"/>
        <v>8172525</v>
      </c>
      <c r="E232" s="9">
        <f t="shared" ref="E232:I232" si="366">SUM(E33,E99,E165)</f>
        <v>0</v>
      </c>
      <c r="F232" s="9">
        <f t="shared" si="366"/>
        <v>0</v>
      </c>
      <c r="G232" s="9">
        <f t="shared" si="366"/>
        <v>8172525</v>
      </c>
      <c r="H232" s="9">
        <f t="shared" si="366"/>
        <v>0</v>
      </c>
      <c r="I232" s="9">
        <f t="shared" si="366"/>
        <v>8172525</v>
      </c>
      <c r="J232" s="9">
        <f t="shared" ref="J232:N232" si="367">SUM(J33,J99,J165)</f>
        <v>0</v>
      </c>
      <c r="K232" s="9">
        <f t="shared" si="367"/>
        <v>0</v>
      </c>
      <c r="L232" s="9">
        <f t="shared" si="367"/>
        <v>8172525</v>
      </c>
      <c r="M232" s="9">
        <f t="shared" si="367"/>
        <v>0</v>
      </c>
      <c r="N232" s="9">
        <f t="shared" si="367"/>
        <v>8172525</v>
      </c>
      <c r="O232" s="9">
        <f t="shared" ref="O232:S232" si="368">SUM(O33,O99,O165)</f>
        <v>4410773</v>
      </c>
      <c r="P232" s="9">
        <f t="shared" si="368"/>
        <v>0</v>
      </c>
      <c r="Q232" s="9">
        <f t="shared" si="368"/>
        <v>12583298</v>
      </c>
      <c r="R232" s="9">
        <f t="shared" si="368"/>
        <v>0</v>
      </c>
      <c r="S232" s="9">
        <f t="shared" si="368"/>
        <v>12583298</v>
      </c>
      <c r="T232" s="9">
        <f t="shared" ref="T232:AE232" si="369">SUM(T33,T99,T165)</f>
        <v>0</v>
      </c>
      <c r="U232" s="9">
        <f t="shared" si="369"/>
        <v>0</v>
      </c>
      <c r="V232" s="9">
        <f t="shared" si="369"/>
        <v>0</v>
      </c>
      <c r="W232" s="9">
        <f t="shared" si="369"/>
        <v>0</v>
      </c>
      <c r="X232" s="9">
        <f t="shared" si="369"/>
        <v>0</v>
      </c>
      <c r="Y232" s="9">
        <f t="shared" si="369"/>
        <v>0</v>
      </c>
      <c r="Z232" s="9">
        <f t="shared" si="369"/>
        <v>0</v>
      </c>
      <c r="AA232" s="9">
        <f t="shared" si="369"/>
        <v>0</v>
      </c>
      <c r="AB232" s="9">
        <f t="shared" si="369"/>
        <v>0</v>
      </c>
      <c r="AC232" s="9">
        <f t="shared" si="369"/>
        <v>12583294</v>
      </c>
      <c r="AD232" s="9">
        <f t="shared" si="369"/>
        <v>0</v>
      </c>
      <c r="AE232" s="9">
        <f t="shared" si="369"/>
        <v>12583294</v>
      </c>
      <c r="AF232" s="51">
        <f t="shared" si="277"/>
        <v>99.999968211831273</v>
      </c>
    </row>
    <row r="233" spans="1:32" x14ac:dyDescent="0.2">
      <c r="A233" s="2" t="s">
        <v>27</v>
      </c>
      <c r="B233" s="7">
        <f t="shared" si="268"/>
        <v>0</v>
      </c>
      <c r="C233" s="7">
        <f t="shared" si="268"/>
        <v>0</v>
      </c>
      <c r="D233" s="7">
        <f t="shared" si="268"/>
        <v>0</v>
      </c>
      <c r="E233" s="7">
        <f t="shared" ref="E233:I233" si="370">SUM(E34,E100,E166)</f>
        <v>0</v>
      </c>
      <c r="F233" s="7">
        <f t="shared" si="370"/>
        <v>0</v>
      </c>
      <c r="G233" s="7">
        <f t="shared" si="370"/>
        <v>0</v>
      </c>
      <c r="H233" s="7">
        <f t="shared" si="370"/>
        <v>0</v>
      </c>
      <c r="I233" s="7">
        <f t="shared" si="370"/>
        <v>0</v>
      </c>
      <c r="J233" s="7">
        <f t="shared" ref="J233:N233" si="371">SUM(J34,J100,J166)</f>
        <v>0</v>
      </c>
      <c r="K233" s="7">
        <f t="shared" si="371"/>
        <v>0</v>
      </c>
      <c r="L233" s="7">
        <f t="shared" si="371"/>
        <v>0</v>
      </c>
      <c r="M233" s="7">
        <f t="shared" si="371"/>
        <v>0</v>
      </c>
      <c r="N233" s="7">
        <f t="shared" si="371"/>
        <v>0</v>
      </c>
      <c r="O233" s="7">
        <f t="shared" ref="O233:S233" si="372">SUM(O34,O100,O166)</f>
        <v>45</v>
      </c>
      <c r="P233" s="7">
        <f t="shared" si="372"/>
        <v>0</v>
      </c>
      <c r="Q233" s="7">
        <f t="shared" si="372"/>
        <v>45</v>
      </c>
      <c r="R233" s="7">
        <f t="shared" si="372"/>
        <v>0</v>
      </c>
      <c r="S233" s="7">
        <f t="shared" si="372"/>
        <v>45</v>
      </c>
      <c r="T233" s="7">
        <f t="shared" ref="T233:AE233" si="373">SUM(T34,T100,T166)</f>
        <v>0</v>
      </c>
      <c r="U233" s="7">
        <f t="shared" si="373"/>
        <v>0</v>
      </c>
      <c r="V233" s="7">
        <f t="shared" si="373"/>
        <v>0</v>
      </c>
      <c r="W233" s="7">
        <f t="shared" si="373"/>
        <v>0</v>
      </c>
      <c r="X233" s="7">
        <f t="shared" si="373"/>
        <v>0</v>
      </c>
      <c r="Y233" s="7">
        <f t="shared" si="373"/>
        <v>0</v>
      </c>
      <c r="Z233" s="7">
        <f t="shared" si="373"/>
        <v>0</v>
      </c>
      <c r="AA233" s="7">
        <f t="shared" si="373"/>
        <v>0</v>
      </c>
      <c r="AB233" s="7">
        <f t="shared" si="373"/>
        <v>0</v>
      </c>
      <c r="AC233" s="7">
        <f t="shared" si="373"/>
        <v>44</v>
      </c>
      <c r="AD233" s="7">
        <f t="shared" si="373"/>
        <v>0</v>
      </c>
      <c r="AE233" s="7">
        <f t="shared" si="373"/>
        <v>44</v>
      </c>
      <c r="AF233" s="50">
        <f t="shared" si="277"/>
        <v>97.777777777777771</v>
      </c>
    </row>
    <row r="234" spans="1:32" x14ac:dyDescent="0.2">
      <c r="A234" s="2" t="s">
        <v>1</v>
      </c>
      <c r="B234" s="7">
        <f t="shared" si="268"/>
        <v>81204</v>
      </c>
      <c r="C234" s="7">
        <f t="shared" si="268"/>
        <v>730</v>
      </c>
      <c r="D234" s="7">
        <f t="shared" si="268"/>
        <v>81934</v>
      </c>
      <c r="E234" s="7">
        <f t="shared" ref="E234:I234" si="374">SUM(E35,E101,E167)</f>
        <v>0</v>
      </c>
      <c r="F234" s="7">
        <f t="shared" si="374"/>
        <v>0</v>
      </c>
      <c r="G234" s="7">
        <f t="shared" si="374"/>
        <v>81204</v>
      </c>
      <c r="H234" s="7">
        <f t="shared" si="374"/>
        <v>730</v>
      </c>
      <c r="I234" s="7">
        <f t="shared" si="374"/>
        <v>81934</v>
      </c>
      <c r="J234" s="7">
        <f t="shared" ref="J234:N234" si="375">SUM(J35,J101,J167)</f>
        <v>0</v>
      </c>
      <c r="K234" s="7">
        <f t="shared" si="375"/>
        <v>0</v>
      </c>
      <c r="L234" s="7">
        <f t="shared" si="375"/>
        <v>81204</v>
      </c>
      <c r="M234" s="7">
        <f t="shared" si="375"/>
        <v>730</v>
      </c>
      <c r="N234" s="7">
        <f t="shared" si="375"/>
        <v>81934</v>
      </c>
      <c r="O234" s="7">
        <f t="shared" ref="O234:S234" si="376">SUM(O35,O101,O167)</f>
        <v>114479</v>
      </c>
      <c r="P234" s="7">
        <f t="shared" si="376"/>
        <v>-730</v>
      </c>
      <c r="Q234" s="7">
        <f t="shared" si="376"/>
        <v>195683</v>
      </c>
      <c r="R234" s="7">
        <f t="shared" si="376"/>
        <v>0</v>
      </c>
      <c r="S234" s="7">
        <f t="shared" si="376"/>
        <v>195683</v>
      </c>
      <c r="T234" s="7">
        <f t="shared" ref="T234:AE234" si="377">SUM(T35,T101,T167)</f>
        <v>0</v>
      </c>
      <c r="U234" s="7">
        <f t="shared" si="377"/>
        <v>0</v>
      </c>
      <c r="V234" s="7">
        <f t="shared" si="377"/>
        <v>0</v>
      </c>
      <c r="W234" s="7">
        <f t="shared" si="377"/>
        <v>0</v>
      </c>
      <c r="X234" s="7">
        <f t="shared" si="377"/>
        <v>0</v>
      </c>
      <c r="Y234" s="7">
        <f t="shared" si="377"/>
        <v>0</v>
      </c>
      <c r="Z234" s="7">
        <f t="shared" si="377"/>
        <v>0</v>
      </c>
      <c r="AA234" s="7">
        <f t="shared" si="377"/>
        <v>0</v>
      </c>
      <c r="AB234" s="7">
        <f t="shared" si="377"/>
        <v>0</v>
      </c>
      <c r="AC234" s="7">
        <f t="shared" si="377"/>
        <v>194894</v>
      </c>
      <c r="AD234" s="7">
        <f t="shared" si="377"/>
        <v>0</v>
      </c>
      <c r="AE234" s="7">
        <f t="shared" si="377"/>
        <v>194894</v>
      </c>
      <c r="AF234" s="50">
        <f t="shared" si="277"/>
        <v>99.596796860228025</v>
      </c>
    </row>
    <row r="235" spans="1:32" x14ac:dyDescent="0.2">
      <c r="A235" s="2" t="s">
        <v>28</v>
      </c>
      <c r="B235" s="7">
        <f t="shared" si="268"/>
        <v>25410</v>
      </c>
      <c r="C235" s="7">
        <f t="shared" si="268"/>
        <v>0</v>
      </c>
      <c r="D235" s="7">
        <f t="shared" si="268"/>
        <v>25410</v>
      </c>
      <c r="E235" s="7">
        <f t="shared" ref="E235:I235" si="378">SUM(E36,E102,E168)</f>
        <v>0</v>
      </c>
      <c r="F235" s="7">
        <f t="shared" si="378"/>
        <v>0</v>
      </c>
      <c r="G235" s="7">
        <f t="shared" si="378"/>
        <v>25410</v>
      </c>
      <c r="H235" s="7">
        <f t="shared" si="378"/>
        <v>0</v>
      </c>
      <c r="I235" s="7">
        <f t="shared" si="378"/>
        <v>25410</v>
      </c>
      <c r="J235" s="7">
        <f t="shared" ref="J235:N235" si="379">SUM(J36,J102,J168)</f>
        <v>6000</v>
      </c>
      <c r="K235" s="7">
        <f t="shared" si="379"/>
        <v>0</v>
      </c>
      <c r="L235" s="7">
        <f t="shared" si="379"/>
        <v>31410</v>
      </c>
      <c r="M235" s="7">
        <f t="shared" si="379"/>
        <v>0</v>
      </c>
      <c r="N235" s="7">
        <f t="shared" si="379"/>
        <v>31410</v>
      </c>
      <c r="O235" s="7">
        <f t="shared" ref="O235:S235" si="380">SUM(O36,O102,O168)</f>
        <v>823</v>
      </c>
      <c r="P235" s="7">
        <f t="shared" si="380"/>
        <v>0</v>
      </c>
      <c r="Q235" s="7">
        <f t="shared" si="380"/>
        <v>32233</v>
      </c>
      <c r="R235" s="7">
        <f t="shared" si="380"/>
        <v>0</v>
      </c>
      <c r="S235" s="7">
        <f t="shared" si="380"/>
        <v>32233</v>
      </c>
      <c r="T235" s="7">
        <f t="shared" ref="T235:AE235" si="381">SUM(T36,T102,T168)</f>
        <v>0</v>
      </c>
      <c r="U235" s="7">
        <f t="shared" si="381"/>
        <v>0</v>
      </c>
      <c r="V235" s="7">
        <f t="shared" si="381"/>
        <v>0</v>
      </c>
      <c r="W235" s="7">
        <f t="shared" si="381"/>
        <v>0</v>
      </c>
      <c r="X235" s="7">
        <f t="shared" si="381"/>
        <v>0</v>
      </c>
      <c r="Y235" s="7">
        <f t="shared" si="381"/>
        <v>0</v>
      </c>
      <c r="Z235" s="7">
        <f t="shared" si="381"/>
        <v>0</v>
      </c>
      <c r="AA235" s="7">
        <f t="shared" si="381"/>
        <v>0</v>
      </c>
      <c r="AB235" s="7">
        <f t="shared" si="381"/>
        <v>0</v>
      </c>
      <c r="AC235" s="7">
        <f t="shared" si="381"/>
        <v>32234</v>
      </c>
      <c r="AD235" s="7">
        <f t="shared" si="381"/>
        <v>0</v>
      </c>
      <c r="AE235" s="7">
        <f t="shared" si="381"/>
        <v>32234</v>
      </c>
      <c r="AF235" s="50">
        <f t="shared" si="277"/>
        <v>100.00310241057302</v>
      </c>
    </row>
    <row r="236" spans="1:32" x14ac:dyDescent="0.2">
      <c r="A236" s="2" t="s">
        <v>29</v>
      </c>
      <c r="B236" s="7">
        <f t="shared" si="268"/>
        <v>280048</v>
      </c>
      <c r="C236" s="7">
        <f t="shared" si="268"/>
        <v>0</v>
      </c>
      <c r="D236" s="7">
        <f t="shared" si="268"/>
        <v>280048</v>
      </c>
      <c r="E236" s="7">
        <f t="shared" ref="E236:I236" si="382">SUM(E37,E103,E169)</f>
        <v>0</v>
      </c>
      <c r="F236" s="7">
        <f t="shared" si="382"/>
        <v>0</v>
      </c>
      <c r="G236" s="7">
        <f t="shared" si="382"/>
        <v>280048</v>
      </c>
      <c r="H236" s="7">
        <f t="shared" si="382"/>
        <v>0</v>
      </c>
      <c r="I236" s="7">
        <f t="shared" si="382"/>
        <v>280048</v>
      </c>
      <c r="J236" s="7">
        <f t="shared" ref="J236:N236" si="383">SUM(J37,J103,J169)</f>
        <v>0</v>
      </c>
      <c r="K236" s="7">
        <f t="shared" si="383"/>
        <v>0</v>
      </c>
      <c r="L236" s="7">
        <f t="shared" si="383"/>
        <v>280048</v>
      </c>
      <c r="M236" s="7">
        <f t="shared" si="383"/>
        <v>0</v>
      </c>
      <c r="N236" s="7">
        <f t="shared" si="383"/>
        <v>280048</v>
      </c>
      <c r="O236" s="7">
        <f t="shared" ref="O236:S236" si="384">SUM(O37,O103,O169)</f>
        <v>-19834</v>
      </c>
      <c r="P236" s="7">
        <f t="shared" si="384"/>
        <v>0</v>
      </c>
      <c r="Q236" s="7">
        <f t="shared" si="384"/>
        <v>260214</v>
      </c>
      <c r="R236" s="7">
        <f t="shared" si="384"/>
        <v>0</v>
      </c>
      <c r="S236" s="7">
        <f t="shared" si="384"/>
        <v>260214</v>
      </c>
      <c r="T236" s="7">
        <f t="shared" ref="T236:AE236" si="385">SUM(T37,T103,T169)</f>
        <v>0</v>
      </c>
      <c r="U236" s="7">
        <f t="shared" si="385"/>
        <v>0</v>
      </c>
      <c r="V236" s="7">
        <f t="shared" si="385"/>
        <v>0</v>
      </c>
      <c r="W236" s="7">
        <f t="shared" si="385"/>
        <v>0</v>
      </c>
      <c r="X236" s="7">
        <f t="shared" si="385"/>
        <v>0</v>
      </c>
      <c r="Y236" s="7">
        <f t="shared" si="385"/>
        <v>0</v>
      </c>
      <c r="Z236" s="7">
        <f t="shared" si="385"/>
        <v>0</v>
      </c>
      <c r="AA236" s="7">
        <f t="shared" si="385"/>
        <v>0</v>
      </c>
      <c r="AB236" s="7">
        <f t="shared" si="385"/>
        <v>0</v>
      </c>
      <c r="AC236" s="7">
        <f t="shared" si="385"/>
        <v>260213</v>
      </c>
      <c r="AD236" s="7">
        <f t="shared" si="385"/>
        <v>787</v>
      </c>
      <c r="AE236" s="7">
        <f t="shared" si="385"/>
        <v>261000</v>
      </c>
      <c r="AF236" s="50">
        <f t="shared" si="277"/>
        <v>100.30205907445411</v>
      </c>
    </row>
    <row r="237" spans="1:32" x14ac:dyDescent="0.2">
      <c r="A237" s="30" t="s">
        <v>48</v>
      </c>
      <c r="B237" s="31"/>
      <c r="C237" s="31"/>
      <c r="D237" s="32">
        <f>SUM(B237:C237)</f>
        <v>0</v>
      </c>
      <c r="E237" s="32">
        <f t="shared" ref="E237:I237" si="386">SUM(C237:D237)</f>
        <v>0</v>
      </c>
      <c r="F237" s="32">
        <f t="shared" si="386"/>
        <v>0</v>
      </c>
      <c r="G237" s="32">
        <f t="shared" si="386"/>
        <v>0</v>
      </c>
      <c r="H237" s="32">
        <f t="shared" si="386"/>
        <v>0</v>
      </c>
      <c r="I237" s="32">
        <f t="shared" si="386"/>
        <v>0</v>
      </c>
      <c r="J237" s="32">
        <f t="shared" ref="J237" si="387">SUM(H237:I237)</f>
        <v>0</v>
      </c>
      <c r="K237" s="32">
        <f t="shared" ref="K237" si="388">SUM(I237:J237)</f>
        <v>0</v>
      </c>
      <c r="L237" s="32">
        <f t="shared" ref="L237" si="389">SUM(J237:K237)</f>
        <v>0</v>
      </c>
      <c r="M237" s="32">
        <f t="shared" ref="M237" si="390">SUM(K237:L237)</f>
        <v>0</v>
      </c>
      <c r="N237" s="32">
        <f t="shared" ref="N237" si="391">SUM(L237:M237)</f>
        <v>0</v>
      </c>
      <c r="O237" s="32">
        <f t="shared" ref="O237" si="392">SUM(M237:N237)</f>
        <v>0</v>
      </c>
      <c r="P237" s="32">
        <f t="shared" ref="P237" si="393">SUM(N237:O237)</f>
        <v>0</v>
      </c>
      <c r="Q237" s="32">
        <f t="shared" ref="Q237" si="394">SUM(O237:P237)</f>
        <v>0</v>
      </c>
      <c r="R237" s="32">
        <f t="shared" ref="R237" si="395">SUM(P237:Q237)</f>
        <v>0</v>
      </c>
      <c r="S237" s="32">
        <f t="shared" ref="S237" si="396">SUM(Q237:R237)</f>
        <v>0</v>
      </c>
      <c r="T237" s="32">
        <f t="shared" ref="T237" si="397">SUM(R237:S237)</f>
        <v>0</v>
      </c>
      <c r="U237" s="32">
        <f t="shared" ref="U237" si="398">SUM(S237:T237)</f>
        <v>0</v>
      </c>
      <c r="V237" s="32">
        <f t="shared" ref="V237" si="399">SUM(T237:U237)</f>
        <v>0</v>
      </c>
      <c r="W237" s="32">
        <f t="shared" ref="W237" si="400">SUM(U237:V237)</f>
        <v>0</v>
      </c>
      <c r="X237" s="32">
        <f t="shared" ref="X237" si="401">SUM(V237:W237)</f>
        <v>0</v>
      </c>
      <c r="Y237" s="32">
        <f t="shared" ref="Y237" si="402">SUM(W237:X237)</f>
        <v>0</v>
      </c>
      <c r="Z237" s="32">
        <f t="shared" ref="Z237" si="403">SUM(X237:Y237)</f>
        <v>0</v>
      </c>
      <c r="AA237" s="32">
        <f t="shared" ref="AA237" si="404">SUM(Y237:Z237)</f>
        <v>0</v>
      </c>
      <c r="AB237" s="32">
        <f t="shared" ref="AB237" si="405">SUM(Z237:AA237)</f>
        <v>0</v>
      </c>
      <c r="AC237" s="32">
        <f t="shared" ref="AC237" si="406">SUM(AA237:AB237)</f>
        <v>0</v>
      </c>
      <c r="AD237" s="32">
        <f t="shared" ref="AD237" si="407">SUM(AB237:AC237)</f>
        <v>0</v>
      </c>
      <c r="AE237" s="32">
        <f t="shared" ref="AE237" si="408">SUM(AC237:AD237)</f>
        <v>0</v>
      </c>
      <c r="AF237" s="50"/>
    </row>
    <row r="238" spans="1:32" x14ac:dyDescent="0.2">
      <c r="A238" s="2" t="s">
        <v>30</v>
      </c>
      <c r="B238" s="7">
        <f t="shared" ref="B238:D245" si="409">SUM(B39,B105,B171)</f>
        <v>70214</v>
      </c>
      <c r="C238" s="7">
        <f t="shared" si="409"/>
        <v>126728</v>
      </c>
      <c r="D238" s="7">
        <f t="shared" si="409"/>
        <v>196942</v>
      </c>
      <c r="E238" s="7">
        <f t="shared" ref="E238:I238" si="410">SUM(E39,E105,E171)</f>
        <v>0</v>
      </c>
      <c r="F238" s="7">
        <f t="shared" si="410"/>
        <v>0</v>
      </c>
      <c r="G238" s="7">
        <f t="shared" si="410"/>
        <v>70214</v>
      </c>
      <c r="H238" s="7">
        <f t="shared" si="410"/>
        <v>126728</v>
      </c>
      <c r="I238" s="7">
        <f t="shared" si="410"/>
        <v>196942</v>
      </c>
      <c r="J238" s="7">
        <f t="shared" ref="J238:N238" si="411">SUM(J39,J105,J171)</f>
        <v>0</v>
      </c>
      <c r="K238" s="7">
        <f t="shared" si="411"/>
        <v>0</v>
      </c>
      <c r="L238" s="7">
        <f t="shared" si="411"/>
        <v>70214</v>
      </c>
      <c r="M238" s="7">
        <f t="shared" si="411"/>
        <v>126728</v>
      </c>
      <c r="N238" s="7">
        <f t="shared" si="411"/>
        <v>196942</v>
      </c>
      <c r="O238" s="7">
        <f t="shared" ref="O238:S238" si="412">SUM(O39,O105,O171)</f>
        <v>113096</v>
      </c>
      <c r="P238" s="7">
        <f t="shared" si="412"/>
        <v>-126728</v>
      </c>
      <c r="Q238" s="7">
        <f t="shared" si="412"/>
        <v>183310</v>
      </c>
      <c r="R238" s="7">
        <f t="shared" si="412"/>
        <v>0</v>
      </c>
      <c r="S238" s="7">
        <f t="shared" si="412"/>
        <v>183310</v>
      </c>
      <c r="T238" s="7">
        <f t="shared" ref="T238:AE238" si="413">SUM(T39,T105,T171)</f>
        <v>0</v>
      </c>
      <c r="U238" s="7">
        <f t="shared" si="413"/>
        <v>0</v>
      </c>
      <c r="V238" s="7">
        <f t="shared" si="413"/>
        <v>0</v>
      </c>
      <c r="W238" s="7">
        <f t="shared" si="413"/>
        <v>0</v>
      </c>
      <c r="X238" s="7">
        <f t="shared" si="413"/>
        <v>0</v>
      </c>
      <c r="Y238" s="7">
        <f t="shared" si="413"/>
        <v>0</v>
      </c>
      <c r="Z238" s="7">
        <f t="shared" si="413"/>
        <v>0</v>
      </c>
      <c r="AA238" s="7">
        <f t="shared" si="413"/>
        <v>0</v>
      </c>
      <c r="AB238" s="7">
        <f t="shared" si="413"/>
        <v>0</v>
      </c>
      <c r="AC238" s="7">
        <f t="shared" si="413"/>
        <v>183309</v>
      </c>
      <c r="AD238" s="7">
        <f t="shared" si="413"/>
        <v>0</v>
      </c>
      <c r="AE238" s="7">
        <f t="shared" si="413"/>
        <v>183309</v>
      </c>
      <c r="AF238" s="50">
        <f t="shared" si="277"/>
        <v>99.999454476024212</v>
      </c>
    </row>
    <row r="239" spans="1:32" x14ac:dyDescent="0.2">
      <c r="A239" s="24" t="s">
        <v>31</v>
      </c>
      <c r="B239" s="7">
        <f t="shared" si="409"/>
        <v>2641026</v>
      </c>
      <c r="C239" s="7">
        <f t="shared" si="409"/>
        <v>37</v>
      </c>
      <c r="D239" s="7">
        <f t="shared" si="409"/>
        <v>2641063</v>
      </c>
      <c r="E239" s="7">
        <f t="shared" ref="E239:I239" si="414">SUM(E40,E106,E172)</f>
        <v>0</v>
      </c>
      <c r="F239" s="7">
        <f t="shared" si="414"/>
        <v>0</v>
      </c>
      <c r="G239" s="7">
        <f t="shared" si="414"/>
        <v>2641026</v>
      </c>
      <c r="H239" s="7">
        <f t="shared" si="414"/>
        <v>37</v>
      </c>
      <c r="I239" s="7">
        <f t="shared" si="414"/>
        <v>2641063</v>
      </c>
      <c r="J239" s="7">
        <f t="shared" ref="J239:N239" si="415">SUM(J40,J106,J172)</f>
        <v>0</v>
      </c>
      <c r="K239" s="7">
        <f t="shared" si="415"/>
        <v>0</v>
      </c>
      <c r="L239" s="7">
        <f t="shared" si="415"/>
        <v>2641026</v>
      </c>
      <c r="M239" s="7">
        <f t="shared" si="415"/>
        <v>37</v>
      </c>
      <c r="N239" s="7">
        <f t="shared" si="415"/>
        <v>2641063</v>
      </c>
      <c r="O239" s="7">
        <f t="shared" ref="O239:S239" si="416">SUM(O40,O106,O172)</f>
        <v>-2360141</v>
      </c>
      <c r="P239" s="7">
        <f t="shared" si="416"/>
        <v>-37</v>
      </c>
      <c r="Q239" s="7">
        <f t="shared" si="416"/>
        <v>280885</v>
      </c>
      <c r="R239" s="7">
        <f t="shared" si="416"/>
        <v>0</v>
      </c>
      <c r="S239" s="7">
        <f t="shared" si="416"/>
        <v>280885</v>
      </c>
      <c r="T239" s="7">
        <f t="shared" ref="T239:AE239" si="417">SUM(T40,T106,T172)</f>
        <v>0</v>
      </c>
      <c r="U239" s="7">
        <f t="shared" si="417"/>
        <v>0</v>
      </c>
      <c r="V239" s="7">
        <f t="shared" si="417"/>
        <v>0</v>
      </c>
      <c r="W239" s="7">
        <f t="shared" si="417"/>
        <v>0</v>
      </c>
      <c r="X239" s="7">
        <f t="shared" si="417"/>
        <v>0</v>
      </c>
      <c r="Y239" s="7">
        <f t="shared" si="417"/>
        <v>0</v>
      </c>
      <c r="Z239" s="7">
        <f t="shared" si="417"/>
        <v>0</v>
      </c>
      <c r="AA239" s="7">
        <f t="shared" si="417"/>
        <v>0</v>
      </c>
      <c r="AB239" s="7">
        <f t="shared" si="417"/>
        <v>0</v>
      </c>
      <c r="AC239" s="7">
        <f t="shared" si="417"/>
        <v>246867</v>
      </c>
      <c r="AD239" s="7">
        <f t="shared" si="417"/>
        <v>39</v>
      </c>
      <c r="AE239" s="7">
        <f t="shared" si="417"/>
        <v>246906</v>
      </c>
      <c r="AF239" s="50">
        <f t="shared" si="277"/>
        <v>87.902878402193068</v>
      </c>
    </row>
    <row r="240" spans="1:32" x14ac:dyDescent="0.2">
      <c r="A240" s="33" t="s">
        <v>105</v>
      </c>
      <c r="B240" s="31">
        <f t="shared" si="409"/>
        <v>2529978</v>
      </c>
      <c r="C240" s="31">
        <f t="shared" si="409"/>
        <v>0</v>
      </c>
      <c r="D240" s="31">
        <f t="shared" si="409"/>
        <v>2529978</v>
      </c>
      <c r="E240" s="31">
        <f t="shared" ref="E240:I240" si="418">SUM(E41,E107,E173)</f>
        <v>0</v>
      </c>
      <c r="F240" s="31">
        <f t="shared" si="418"/>
        <v>0</v>
      </c>
      <c r="G240" s="31">
        <f t="shared" si="418"/>
        <v>2529978</v>
      </c>
      <c r="H240" s="31">
        <f t="shared" si="418"/>
        <v>0</v>
      </c>
      <c r="I240" s="31">
        <f t="shared" si="418"/>
        <v>2529978</v>
      </c>
      <c r="J240" s="31">
        <f t="shared" ref="J240:N240" si="419">SUM(J41,J107,J173)</f>
        <v>0</v>
      </c>
      <c r="K240" s="31">
        <f t="shared" si="419"/>
        <v>0</v>
      </c>
      <c r="L240" s="31">
        <f t="shared" si="419"/>
        <v>2529978</v>
      </c>
      <c r="M240" s="31">
        <f t="shared" si="419"/>
        <v>0</v>
      </c>
      <c r="N240" s="31">
        <f t="shared" si="419"/>
        <v>2529978</v>
      </c>
      <c r="O240" s="31">
        <f t="shared" ref="O240:S240" si="420">SUM(O41,O107,O173)</f>
        <v>-2419366</v>
      </c>
      <c r="P240" s="31">
        <f t="shared" si="420"/>
        <v>0</v>
      </c>
      <c r="Q240" s="31">
        <f t="shared" si="420"/>
        <v>110612</v>
      </c>
      <c r="R240" s="31">
        <f t="shared" si="420"/>
        <v>0</v>
      </c>
      <c r="S240" s="31">
        <f t="shared" si="420"/>
        <v>110612</v>
      </c>
      <c r="T240" s="31">
        <f t="shared" ref="T240:AE240" si="421">SUM(T41,T107,T173)</f>
        <v>0</v>
      </c>
      <c r="U240" s="31">
        <f t="shared" si="421"/>
        <v>0</v>
      </c>
      <c r="V240" s="31">
        <f t="shared" si="421"/>
        <v>0</v>
      </c>
      <c r="W240" s="31">
        <f t="shared" si="421"/>
        <v>0</v>
      </c>
      <c r="X240" s="31">
        <f t="shared" si="421"/>
        <v>0</v>
      </c>
      <c r="Y240" s="31">
        <f t="shared" si="421"/>
        <v>0</v>
      </c>
      <c r="Z240" s="31">
        <f t="shared" si="421"/>
        <v>0</v>
      </c>
      <c r="AA240" s="31">
        <f t="shared" si="421"/>
        <v>0</v>
      </c>
      <c r="AB240" s="31">
        <f t="shared" si="421"/>
        <v>0</v>
      </c>
      <c r="AC240" s="31">
        <f t="shared" si="421"/>
        <v>110612</v>
      </c>
      <c r="AD240" s="31">
        <f t="shared" si="421"/>
        <v>0</v>
      </c>
      <c r="AE240" s="31">
        <f t="shared" si="421"/>
        <v>110612</v>
      </c>
      <c r="AF240" s="50">
        <f t="shared" si="277"/>
        <v>100</v>
      </c>
    </row>
    <row r="241" spans="1:32" x14ac:dyDescent="0.2">
      <c r="A241" s="24" t="s">
        <v>32</v>
      </c>
      <c r="B241" s="7">
        <f t="shared" si="409"/>
        <v>636913</v>
      </c>
      <c r="C241" s="7">
        <f t="shared" si="409"/>
        <v>0</v>
      </c>
      <c r="D241" s="7">
        <f t="shared" si="409"/>
        <v>636913</v>
      </c>
      <c r="E241" s="7">
        <f t="shared" ref="E241:I241" si="422">SUM(E42,E108,E174)</f>
        <v>0</v>
      </c>
      <c r="F241" s="7">
        <f t="shared" si="422"/>
        <v>0</v>
      </c>
      <c r="G241" s="7">
        <f t="shared" si="422"/>
        <v>636913</v>
      </c>
      <c r="H241" s="7">
        <f t="shared" si="422"/>
        <v>0</v>
      </c>
      <c r="I241" s="7">
        <f t="shared" si="422"/>
        <v>636913</v>
      </c>
      <c r="J241" s="7">
        <f t="shared" ref="J241:N241" si="423">SUM(J42,J108,J174)</f>
        <v>2845</v>
      </c>
      <c r="K241" s="7">
        <f t="shared" si="423"/>
        <v>0</v>
      </c>
      <c r="L241" s="7">
        <f t="shared" si="423"/>
        <v>639758</v>
      </c>
      <c r="M241" s="7">
        <f t="shared" si="423"/>
        <v>0</v>
      </c>
      <c r="N241" s="7">
        <f t="shared" si="423"/>
        <v>639758</v>
      </c>
      <c r="O241" s="7">
        <f t="shared" ref="O241:S241" si="424">SUM(O42,O108,O174)</f>
        <v>-432404</v>
      </c>
      <c r="P241" s="7">
        <f t="shared" si="424"/>
        <v>0</v>
      </c>
      <c r="Q241" s="7">
        <f t="shared" si="424"/>
        <v>207354</v>
      </c>
      <c r="R241" s="7">
        <f t="shared" si="424"/>
        <v>0</v>
      </c>
      <c r="S241" s="7">
        <f t="shared" si="424"/>
        <v>207354</v>
      </c>
      <c r="T241" s="7">
        <f t="shared" ref="T241:AE241" si="425">SUM(T42,T108,T174)</f>
        <v>0</v>
      </c>
      <c r="U241" s="7">
        <f t="shared" si="425"/>
        <v>0</v>
      </c>
      <c r="V241" s="7">
        <f t="shared" si="425"/>
        <v>0</v>
      </c>
      <c r="W241" s="7">
        <f t="shared" si="425"/>
        <v>0</v>
      </c>
      <c r="X241" s="7">
        <f t="shared" si="425"/>
        <v>0</v>
      </c>
      <c r="Y241" s="7">
        <f t="shared" si="425"/>
        <v>0</v>
      </c>
      <c r="Z241" s="7">
        <f t="shared" si="425"/>
        <v>0</v>
      </c>
      <c r="AA241" s="7">
        <f t="shared" si="425"/>
        <v>0</v>
      </c>
      <c r="AB241" s="7">
        <f t="shared" si="425"/>
        <v>0</v>
      </c>
      <c r="AC241" s="7">
        <f t="shared" si="425"/>
        <v>81876</v>
      </c>
      <c r="AD241" s="7">
        <f t="shared" si="425"/>
        <v>0</v>
      </c>
      <c r="AE241" s="7">
        <f t="shared" si="425"/>
        <v>81876</v>
      </c>
      <c r="AF241" s="50">
        <f t="shared" si="277"/>
        <v>39.486096241210682</v>
      </c>
    </row>
    <row r="242" spans="1:32" x14ac:dyDescent="0.2">
      <c r="A242" s="33" t="s">
        <v>107</v>
      </c>
      <c r="B242" s="31">
        <f t="shared" si="409"/>
        <v>433847</v>
      </c>
      <c r="C242" s="31">
        <f t="shared" si="409"/>
        <v>0</v>
      </c>
      <c r="D242" s="31">
        <f t="shared" si="409"/>
        <v>433847</v>
      </c>
      <c r="E242" s="31">
        <f t="shared" ref="E242:I242" si="426">SUM(E43,E109,E175)</f>
        <v>0</v>
      </c>
      <c r="F242" s="31">
        <f t="shared" si="426"/>
        <v>0</v>
      </c>
      <c r="G242" s="31">
        <f t="shared" si="426"/>
        <v>433847</v>
      </c>
      <c r="H242" s="31">
        <f t="shared" si="426"/>
        <v>0</v>
      </c>
      <c r="I242" s="31">
        <f t="shared" si="426"/>
        <v>433847</v>
      </c>
      <c r="J242" s="31">
        <f t="shared" ref="J242:N242" si="427">SUM(J43,J109,J175)</f>
        <v>0</v>
      </c>
      <c r="K242" s="31">
        <f t="shared" si="427"/>
        <v>0</v>
      </c>
      <c r="L242" s="31">
        <f t="shared" si="427"/>
        <v>433847</v>
      </c>
      <c r="M242" s="31">
        <f t="shared" si="427"/>
        <v>0</v>
      </c>
      <c r="N242" s="31">
        <f t="shared" si="427"/>
        <v>433847</v>
      </c>
      <c r="O242" s="31">
        <f t="shared" ref="O242:S242" si="428">SUM(O43,O109,O175)</f>
        <v>-169142</v>
      </c>
      <c r="P242" s="31">
        <f t="shared" si="428"/>
        <v>0</v>
      </c>
      <c r="Q242" s="31">
        <f t="shared" si="428"/>
        <v>264705</v>
      </c>
      <c r="R242" s="31">
        <f t="shared" si="428"/>
        <v>0</v>
      </c>
      <c r="S242" s="31">
        <f t="shared" si="428"/>
        <v>264705</v>
      </c>
      <c r="T242" s="31">
        <f t="shared" ref="T242:AE242" si="429">SUM(T43,T109,T175)</f>
        <v>0</v>
      </c>
      <c r="U242" s="31">
        <f t="shared" si="429"/>
        <v>0</v>
      </c>
      <c r="V242" s="31">
        <f t="shared" si="429"/>
        <v>2845</v>
      </c>
      <c r="W242" s="31">
        <f t="shared" si="429"/>
        <v>84035</v>
      </c>
      <c r="X242" s="31">
        <f t="shared" si="429"/>
        <v>376</v>
      </c>
      <c r="Y242" s="31">
        <f t="shared" si="429"/>
        <v>0</v>
      </c>
      <c r="Z242" s="31">
        <f t="shared" si="429"/>
        <v>87256</v>
      </c>
      <c r="AA242" s="31">
        <f t="shared" si="429"/>
        <v>0</v>
      </c>
      <c r="AB242" s="31">
        <f t="shared" si="429"/>
        <v>0</v>
      </c>
      <c r="AC242" s="31">
        <f t="shared" si="429"/>
        <v>264705</v>
      </c>
      <c r="AD242" s="31">
        <f t="shared" si="429"/>
        <v>0</v>
      </c>
      <c r="AE242" s="31">
        <f t="shared" si="429"/>
        <v>264705</v>
      </c>
      <c r="AF242" s="50">
        <f t="shared" si="277"/>
        <v>100</v>
      </c>
    </row>
    <row r="243" spans="1:32" x14ac:dyDescent="0.2">
      <c r="A243" s="24" t="s">
        <v>0</v>
      </c>
      <c r="B243" s="7">
        <f t="shared" si="409"/>
        <v>61</v>
      </c>
      <c r="C243" s="7">
        <f t="shared" si="409"/>
        <v>0</v>
      </c>
      <c r="D243" s="7">
        <f t="shared" si="409"/>
        <v>61</v>
      </c>
      <c r="E243" s="7">
        <f t="shared" ref="E243:I243" si="430">SUM(E44,E110,E176)</f>
        <v>0</v>
      </c>
      <c r="F243" s="7">
        <f t="shared" si="430"/>
        <v>0</v>
      </c>
      <c r="G243" s="7">
        <f t="shared" si="430"/>
        <v>61</v>
      </c>
      <c r="H243" s="7">
        <f t="shared" si="430"/>
        <v>0</v>
      </c>
      <c r="I243" s="7">
        <f t="shared" si="430"/>
        <v>61</v>
      </c>
      <c r="J243" s="7">
        <f t="shared" ref="J243:N243" si="431">SUM(J44,J110,J176)</f>
        <v>0</v>
      </c>
      <c r="K243" s="7">
        <f t="shared" si="431"/>
        <v>0</v>
      </c>
      <c r="L243" s="7">
        <f t="shared" si="431"/>
        <v>61</v>
      </c>
      <c r="M243" s="7">
        <f t="shared" si="431"/>
        <v>0</v>
      </c>
      <c r="N243" s="7">
        <f t="shared" si="431"/>
        <v>61</v>
      </c>
      <c r="O243" s="7">
        <f t="shared" ref="O243:S243" si="432">SUM(O44,O110,O176)</f>
        <v>67753</v>
      </c>
      <c r="P243" s="7">
        <f t="shared" si="432"/>
        <v>0</v>
      </c>
      <c r="Q243" s="7">
        <f t="shared" si="432"/>
        <v>67814</v>
      </c>
      <c r="R243" s="7">
        <f t="shared" si="432"/>
        <v>0</v>
      </c>
      <c r="S243" s="7">
        <f t="shared" si="432"/>
        <v>67814</v>
      </c>
      <c r="T243" s="7">
        <f t="shared" ref="T243:AE243" si="433">SUM(T44,T110,T176)</f>
        <v>0</v>
      </c>
      <c r="U243" s="7">
        <f t="shared" si="433"/>
        <v>0</v>
      </c>
      <c r="V243" s="7">
        <f t="shared" si="433"/>
        <v>0</v>
      </c>
      <c r="W243" s="7">
        <f t="shared" si="433"/>
        <v>0</v>
      </c>
      <c r="X243" s="7">
        <f t="shared" si="433"/>
        <v>0</v>
      </c>
      <c r="Y243" s="7">
        <f t="shared" si="433"/>
        <v>0</v>
      </c>
      <c r="Z243" s="7">
        <f t="shared" si="433"/>
        <v>0</v>
      </c>
      <c r="AA243" s="7">
        <f t="shared" si="433"/>
        <v>0</v>
      </c>
      <c r="AB243" s="7">
        <f t="shared" si="433"/>
        <v>0</v>
      </c>
      <c r="AC243" s="7">
        <f t="shared" si="433"/>
        <v>67808</v>
      </c>
      <c r="AD243" s="7">
        <f t="shared" si="433"/>
        <v>0</v>
      </c>
      <c r="AE243" s="7">
        <f t="shared" si="433"/>
        <v>67808</v>
      </c>
      <c r="AF243" s="50">
        <f t="shared" si="277"/>
        <v>99.991152269442878</v>
      </c>
    </row>
    <row r="244" spans="1:32" x14ac:dyDescent="0.2">
      <c r="A244" s="24" t="s">
        <v>33</v>
      </c>
      <c r="B244" s="7">
        <f t="shared" si="409"/>
        <v>0</v>
      </c>
      <c r="C244" s="7">
        <f t="shared" si="409"/>
        <v>0</v>
      </c>
      <c r="D244" s="7">
        <f t="shared" si="409"/>
        <v>0</v>
      </c>
      <c r="E244" s="7">
        <f t="shared" ref="E244:N244" si="434">SUM(E45,E111,E177)</f>
        <v>0</v>
      </c>
      <c r="F244" s="7">
        <f t="shared" si="434"/>
        <v>0</v>
      </c>
      <c r="G244" s="7">
        <f t="shared" si="434"/>
        <v>0</v>
      </c>
      <c r="H244" s="7">
        <f t="shared" si="434"/>
        <v>0</v>
      </c>
      <c r="I244" s="7">
        <f t="shared" si="434"/>
        <v>0</v>
      </c>
      <c r="J244" s="7">
        <f t="shared" si="434"/>
        <v>0</v>
      </c>
      <c r="K244" s="7">
        <f t="shared" si="434"/>
        <v>0</v>
      </c>
      <c r="L244" s="7">
        <f t="shared" si="434"/>
        <v>0</v>
      </c>
      <c r="M244" s="7">
        <f t="shared" si="434"/>
        <v>0</v>
      </c>
      <c r="N244" s="7">
        <f t="shared" si="434"/>
        <v>0</v>
      </c>
      <c r="O244" s="7">
        <f t="shared" ref="O244:S244" si="435">SUM(O45,O111,O177)</f>
        <v>2005</v>
      </c>
      <c r="P244" s="7">
        <f t="shared" si="435"/>
        <v>0</v>
      </c>
      <c r="Q244" s="7">
        <f t="shared" si="435"/>
        <v>2005</v>
      </c>
      <c r="R244" s="7">
        <f t="shared" si="435"/>
        <v>0</v>
      </c>
      <c r="S244" s="7">
        <f t="shared" si="435"/>
        <v>2005</v>
      </c>
      <c r="T244" s="7">
        <f t="shared" ref="T244:AE244" si="436">SUM(T45,T111,T177)</f>
        <v>0</v>
      </c>
      <c r="U244" s="7">
        <f t="shared" si="436"/>
        <v>0</v>
      </c>
      <c r="V244" s="7">
        <f t="shared" si="436"/>
        <v>0</v>
      </c>
      <c r="W244" s="7">
        <f t="shared" si="436"/>
        <v>0</v>
      </c>
      <c r="X244" s="7">
        <f t="shared" si="436"/>
        <v>0</v>
      </c>
      <c r="Y244" s="7">
        <f t="shared" si="436"/>
        <v>0</v>
      </c>
      <c r="Z244" s="7">
        <f t="shared" si="436"/>
        <v>0</v>
      </c>
      <c r="AA244" s="7">
        <f t="shared" si="436"/>
        <v>0</v>
      </c>
      <c r="AB244" s="7">
        <f t="shared" si="436"/>
        <v>0</v>
      </c>
      <c r="AC244" s="7">
        <f t="shared" si="436"/>
        <v>2003</v>
      </c>
      <c r="AD244" s="7">
        <f t="shared" si="436"/>
        <v>0</v>
      </c>
      <c r="AE244" s="7">
        <f t="shared" si="436"/>
        <v>2003</v>
      </c>
      <c r="AF244" s="50">
        <f t="shared" si="277"/>
        <v>99.900249376558605</v>
      </c>
    </row>
    <row r="245" spans="1:32" x14ac:dyDescent="0.2">
      <c r="A245" s="24" t="str">
        <f>+A46</f>
        <v>Biztosító által fizetett kártérítések</v>
      </c>
      <c r="B245" s="7">
        <f t="shared" si="409"/>
        <v>0</v>
      </c>
      <c r="C245" s="7">
        <f t="shared" si="409"/>
        <v>0</v>
      </c>
      <c r="D245" s="7">
        <f t="shared" si="409"/>
        <v>0</v>
      </c>
      <c r="E245" s="7">
        <f t="shared" ref="E245:N245" si="437">SUM(E46,E112,E178)</f>
        <v>0</v>
      </c>
      <c r="F245" s="7">
        <f t="shared" si="437"/>
        <v>0</v>
      </c>
      <c r="G245" s="7">
        <f t="shared" si="437"/>
        <v>0</v>
      </c>
      <c r="H245" s="7">
        <f t="shared" si="437"/>
        <v>0</v>
      </c>
      <c r="I245" s="7">
        <f t="shared" si="437"/>
        <v>0</v>
      </c>
      <c r="J245" s="7">
        <f t="shared" si="437"/>
        <v>0</v>
      </c>
      <c r="K245" s="7">
        <f t="shared" si="437"/>
        <v>0</v>
      </c>
      <c r="L245" s="7">
        <f t="shared" si="437"/>
        <v>0</v>
      </c>
      <c r="M245" s="7">
        <f t="shared" si="437"/>
        <v>0</v>
      </c>
      <c r="N245" s="7">
        <f t="shared" si="437"/>
        <v>0</v>
      </c>
      <c r="O245" s="7">
        <f t="shared" ref="O245:S245" si="438">SUM(O46,O112,O178)</f>
        <v>1346</v>
      </c>
      <c r="P245" s="7">
        <f t="shared" si="438"/>
        <v>0</v>
      </c>
      <c r="Q245" s="7">
        <f t="shared" si="438"/>
        <v>1346</v>
      </c>
      <c r="R245" s="7">
        <f t="shared" si="438"/>
        <v>0</v>
      </c>
      <c r="S245" s="7">
        <f t="shared" si="438"/>
        <v>1346</v>
      </c>
      <c r="T245" s="7">
        <f t="shared" ref="T245:AE245" si="439">SUM(T46,T112,T178)</f>
        <v>0</v>
      </c>
      <c r="U245" s="7">
        <f t="shared" si="439"/>
        <v>0</v>
      </c>
      <c r="V245" s="7">
        <f t="shared" si="439"/>
        <v>0</v>
      </c>
      <c r="W245" s="7">
        <f t="shared" si="439"/>
        <v>0</v>
      </c>
      <c r="X245" s="7">
        <f t="shared" si="439"/>
        <v>0</v>
      </c>
      <c r="Y245" s="7">
        <f t="shared" si="439"/>
        <v>0</v>
      </c>
      <c r="Z245" s="7">
        <f t="shared" si="439"/>
        <v>0</v>
      </c>
      <c r="AA245" s="7">
        <f t="shared" si="439"/>
        <v>0</v>
      </c>
      <c r="AB245" s="7">
        <f t="shared" si="439"/>
        <v>0</v>
      </c>
      <c r="AC245" s="7">
        <f t="shared" si="439"/>
        <v>1345</v>
      </c>
      <c r="AD245" s="7">
        <f t="shared" si="439"/>
        <v>0</v>
      </c>
      <c r="AE245" s="7">
        <f t="shared" si="439"/>
        <v>1345</v>
      </c>
      <c r="AF245" s="50">
        <f t="shared" si="277"/>
        <v>99.925705794947987</v>
      </c>
    </row>
    <row r="246" spans="1:32" x14ac:dyDescent="0.2">
      <c r="A246" s="24" t="s">
        <v>34</v>
      </c>
      <c r="B246" s="7">
        <f t="shared" ref="B246:R246" si="440">SUM(B47,B113,B179)</f>
        <v>0</v>
      </c>
      <c r="C246" s="7">
        <f t="shared" si="440"/>
        <v>0</v>
      </c>
      <c r="D246" s="7">
        <f t="shared" si="440"/>
        <v>0</v>
      </c>
      <c r="E246" s="7">
        <f t="shared" si="440"/>
        <v>0</v>
      </c>
      <c r="F246" s="7">
        <f t="shared" si="440"/>
        <v>0</v>
      </c>
      <c r="G246" s="7">
        <f t="shared" si="440"/>
        <v>0</v>
      </c>
      <c r="H246" s="7">
        <f t="shared" si="440"/>
        <v>0</v>
      </c>
      <c r="I246" s="7">
        <f t="shared" si="440"/>
        <v>0</v>
      </c>
      <c r="J246" s="7">
        <f t="shared" si="440"/>
        <v>0</v>
      </c>
      <c r="K246" s="7">
        <f t="shared" si="440"/>
        <v>0</v>
      </c>
      <c r="L246" s="7">
        <f t="shared" si="440"/>
        <v>0</v>
      </c>
      <c r="M246" s="7">
        <f t="shared" si="440"/>
        <v>0</v>
      </c>
      <c r="N246" s="7">
        <f t="shared" si="440"/>
        <v>0</v>
      </c>
      <c r="O246" s="7">
        <f t="shared" si="440"/>
        <v>25241</v>
      </c>
      <c r="P246" s="7">
        <f t="shared" si="440"/>
        <v>0</v>
      </c>
      <c r="Q246" s="7">
        <f t="shared" si="440"/>
        <v>25241</v>
      </c>
      <c r="R246" s="7">
        <f t="shared" si="440"/>
        <v>0</v>
      </c>
      <c r="S246" s="7">
        <f>SUM(S47,S113,S179)</f>
        <v>25241</v>
      </c>
      <c r="T246" s="7">
        <f t="shared" ref="T246:AE246" si="441">SUM(T47,T113,T179)</f>
        <v>0</v>
      </c>
      <c r="U246" s="7">
        <f t="shared" si="441"/>
        <v>0</v>
      </c>
      <c r="V246" s="7">
        <f t="shared" si="441"/>
        <v>0</v>
      </c>
      <c r="W246" s="7">
        <f t="shared" si="441"/>
        <v>0</v>
      </c>
      <c r="X246" s="7">
        <f t="shared" si="441"/>
        <v>0</v>
      </c>
      <c r="Y246" s="7">
        <f t="shared" si="441"/>
        <v>0</v>
      </c>
      <c r="Z246" s="7">
        <f t="shared" si="441"/>
        <v>0</v>
      </c>
      <c r="AA246" s="7">
        <f t="shared" si="441"/>
        <v>0</v>
      </c>
      <c r="AB246" s="7">
        <f t="shared" si="441"/>
        <v>0</v>
      </c>
      <c r="AC246" s="7">
        <f t="shared" si="441"/>
        <v>25190</v>
      </c>
      <c r="AD246" s="7">
        <f t="shared" si="441"/>
        <v>0</v>
      </c>
      <c r="AE246" s="7">
        <f t="shared" si="441"/>
        <v>25190</v>
      </c>
      <c r="AF246" s="50">
        <f t="shared" si="277"/>
        <v>99.797947783368329</v>
      </c>
    </row>
    <row r="247" spans="1:32" x14ac:dyDescent="0.2">
      <c r="A247" s="25" t="s">
        <v>35</v>
      </c>
      <c r="B247" s="9">
        <f t="shared" ref="B247:D265" si="442">SUM(B48,B114,B180)</f>
        <v>3734876</v>
      </c>
      <c r="C247" s="9">
        <f t="shared" si="442"/>
        <v>127495</v>
      </c>
      <c r="D247" s="9">
        <f t="shared" si="442"/>
        <v>3862371</v>
      </c>
      <c r="E247" s="9">
        <f t="shared" ref="E247:I247" si="443">SUM(E48,E114,E180)</f>
        <v>0</v>
      </c>
      <c r="F247" s="9">
        <f t="shared" si="443"/>
        <v>0</v>
      </c>
      <c r="G247" s="9">
        <f t="shared" si="443"/>
        <v>3734876</v>
      </c>
      <c r="H247" s="9">
        <f t="shared" si="443"/>
        <v>127495</v>
      </c>
      <c r="I247" s="9">
        <f t="shared" si="443"/>
        <v>3862371</v>
      </c>
      <c r="J247" s="9">
        <f t="shared" ref="J247:N247" si="444">SUM(J48,J114,J180)</f>
        <v>8845</v>
      </c>
      <c r="K247" s="9">
        <f t="shared" si="444"/>
        <v>0</v>
      </c>
      <c r="L247" s="9">
        <f t="shared" si="444"/>
        <v>3743721</v>
      </c>
      <c r="M247" s="9">
        <f t="shared" si="444"/>
        <v>127495</v>
      </c>
      <c r="N247" s="9">
        <f t="shared" si="444"/>
        <v>3871216</v>
      </c>
      <c r="O247" s="9">
        <f t="shared" ref="O247:R247" si="445">SUM(O48,O114,O180)</f>
        <v>-2487591</v>
      </c>
      <c r="P247" s="9">
        <f t="shared" si="445"/>
        <v>-127495</v>
      </c>
      <c r="Q247" s="9">
        <f t="shared" si="445"/>
        <v>1256130</v>
      </c>
      <c r="R247" s="9">
        <f t="shared" si="445"/>
        <v>0</v>
      </c>
      <c r="S247" s="9">
        <f>SUM(S48,S114,S180)</f>
        <v>1256130</v>
      </c>
      <c r="T247" s="9">
        <f t="shared" ref="T247:AE247" si="446">SUM(T48,T114,T180)</f>
        <v>0</v>
      </c>
      <c r="U247" s="9">
        <f t="shared" si="446"/>
        <v>0</v>
      </c>
      <c r="V247" s="9">
        <f t="shared" si="446"/>
        <v>0</v>
      </c>
      <c r="W247" s="9">
        <f t="shared" si="446"/>
        <v>0</v>
      </c>
      <c r="X247" s="9">
        <f t="shared" si="446"/>
        <v>0</v>
      </c>
      <c r="Y247" s="9">
        <f t="shared" si="446"/>
        <v>0</v>
      </c>
      <c r="Z247" s="9">
        <f t="shared" si="446"/>
        <v>0</v>
      </c>
      <c r="AA247" s="9">
        <f t="shared" si="446"/>
        <v>0</v>
      </c>
      <c r="AB247" s="9">
        <f t="shared" si="446"/>
        <v>0</v>
      </c>
      <c r="AC247" s="9">
        <f t="shared" si="446"/>
        <v>1095783</v>
      </c>
      <c r="AD247" s="9">
        <f t="shared" si="446"/>
        <v>826</v>
      </c>
      <c r="AE247" s="9">
        <f t="shared" si="446"/>
        <v>1096609</v>
      </c>
      <c r="AF247" s="51">
        <f t="shared" si="277"/>
        <v>87.300597868055064</v>
      </c>
    </row>
    <row r="248" spans="1:32" x14ac:dyDescent="0.2">
      <c r="A248" s="19" t="s">
        <v>36</v>
      </c>
      <c r="B248" s="7">
        <f t="shared" si="442"/>
        <v>0</v>
      </c>
      <c r="C248" s="7">
        <f t="shared" si="442"/>
        <v>0</v>
      </c>
      <c r="D248" s="7">
        <f t="shared" si="442"/>
        <v>0</v>
      </c>
      <c r="E248" s="7">
        <f t="shared" ref="E248:I248" si="447">SUM(E49,E115,E181)</f>
        <v>0</v>
      </c>
      <c r="F248" s="7">
        <f t="shared" si="447"/>
        <v>0</v>
      </c>
      <c r="G248" s="7">
        <f t="shared" si="447"/>
        <v>0</v>
      </c>
      <c r="H248" s="7">
        <f t="shared" si="447"/>
        <v>0</v>
      </c>
      <c r="I248" s="7">
        <f t="shared" si="447"/>
        <v>0</v>
      </c>
      <c r="J248" s="7">
        <f t="shared" ref="J248:N248" si="448">SUM(J49,J115,J181)</f>
        <v>0</v>
      </c>
      <c r="K248" s="7">
        <f t="shared" si="448"/>
        <v>0</v>
      </c>
      <c r="L248" s="7">
        <f t="shared" si="448"/>
        <v>0</v>
      </c>
      <c r="M248" s="7">
        <f t="shared" si="448"/>
        <v>0</v>
      </c>
      <c r="N248" s="7">
        <f t="shared" si="448"/>
        <v>0</v>
      </c>
      <c r="O248" s="7">
        <f t="shared" ref="O248:S248" si="449">SUM(O49,O115,O181)</f>
        <v>13</v>
      </c>
      <c r="P248" s="7">
        <f t="shared" si="449"/>
        <v>0</v>
      </c>
      <c r="Q248" s="7">
        <f t="shared" si="449"/>
        <v>13</v>
      </c>
      <c r="R248" s="7">
        <f t="shared" si="449"/>
        <v>0</v>
      </c>
      <c r="S248" s="7">
        <f t="shared" si="449"/>
        <v>13</v>
      </c>
      <c r="T248" s="7">
        <f t="shared" ref="T248:AE248" si="450">SUM(T49,T115,T181)</f>
        <v>0</v>
      </c>
      <c r="U248" s="7">
        <f t="shared" si="450"/>
        <v>0</v>
      </c>
      <c r="V248" s="7">
        <f t="shared" si="450"/>
        <v>0</v>
      </c>
      <c r="W248" s="7">
        <f t="shared" si="450"/>
        <v>0</v>
      </c>
      <c r="X248" s="7">
        <f t="shared" si="450"/>
        <v>0</v>
      </c>
      <c r="Y248" s="7">
        <f t="shared" si="450"/>
        <v>0</v>
      </c>
      <c r="Z248" s="7">
        <f t="shared" si="450"/>
        <v>0</v>
      </c>
      <c r="AA248" s="7">
        <f t="shared" si="450"/>
        <v>0</v>
      </c>
      <c r="AB248" s="7">
        <f t="shared" si="450"/>
        <v>0</v>
      </c>
      <c r="AC248" s="7">
        <f t="shared" si="450"/>
        <v>13</v>
      </c>
      <c r="AD248" s="7">
        <f t="shared" si="450"/>
        <v>0</v>
      </c>
      <c r="AE248" s="7">
        <f t="shared" si="450"/>
        <v>13</v>
      </c>
      <c r="AF248" s="50">
        <f t="shared" si="277"/>
        <v>100</v>
      </c>
    </row>
    <row r="249" spans="1:32" x14ac:dyDescent="0.2">
      <c r="A249" s="15" t="s">
        <v>37</v>
      </c>
      <c r="B249" s="8">
        <f t="shared" si="442"/>
        <v>10191088</v>
      </c>
      <c r="C249" s="8">
        <f t="shared" si="442"/>
        <v>0</v>
      </c>
      <c r="D249" s="8">
        <f t="shared" si="442"/>
        <v>10191088</v>
      </c>
      <c r="E249" s="8">
        <f t="shared" ref="E249:I249" si="451">SUM(E50,E116,E182)</f>
        <v>0</v>
      </c>
      <c r="F249" s="8">
        <f t="shared" si="451"/>
        <v>0</v>
      </c>
      <c r="G249" s="8">
        <f t="shared" si="451"/>
        <v>10191088</v>
      </c>
      <c r="H249" s="8">
        <f t="shared" si="451"/>
        <v>0</v>
      </c>
      <c r="I249" s="8">
        <f t="shared" si="451"/>
        <v>10191088</v>
      </c>
      <c r="J249" s="8">
        <f t="shared" ref="J249:N249" si="452">SUM(J50,J116,J182)</f>
        <v>0</v>
      </c>
      <c r="K249" s="8">
        <f t="shared" si="452"/>
        <v>0</v>
      </c>
      <c r="L249" s="8">
        <f t="shared" si="452"/>
        <v>10191088</v>
      </c>
      <c r="M249" s="8">
        <f t="shared" si="452"/>
        <v>0</v>
      </c>
      <c r="N249" s="8">
        <f t="shared" si="452"/>
        <v>10191088</v>
      </c>
      <c r="O249" s="8">
        <f t="shared" ref="O249:S249" si="453">SUM(O50,O116,O182)</f>
        <v>-9726013</v>
      </c>
      <c r="P249" s="8">
        <f t="shared" si="453"/>
        <v>0</v>
      </c>
      <c r="Q249" s="8">
        <f t="shared" si="453"/>
        <v>465075</v>
      </c>
      <c r="R249" s="8">
        <f t="shared" si="453"/>
        <v>0</v>
      </c>
      <c r="S249" s="8">
        <f t="shared" si="453"/>
        <v>465075</v>
      </c>
      <c r="T249" s="8">
        <f t="shared" ref="T249:AE249" si="454">SUM(T50,T116,T182)</f>
        <v>0</v>
      </c>
      <c r="U249" s="8">
        <f t="shared" si="454"/>
        <v>0</v>
      </c>
      <c r="V249" s="8">
        <f t="shared" si="454"/>
        <v>0</v>
      </c>
      <c r="W249" s="8">
        <f t="shared" si="454"/>
        <v>0</v>
      </c>
      <c r="X249" s="8">
        <f t="shared" si="454"/>
        <v>0</v>
      </c>
      <c r="Y249" s="8">
        <f t="shared" si="454"/>
        <v>0</v>
      </c>
      <c r="Z249" s="8">
        <f t="shared" si="454"/>
        <v>0</v>
      </c>
      <c r="AA249" s="8">
        <f t="shared" si="454"/>
        <v>0</v>
      </c>
      <c r="AB249" s="8">
        <f t="shared" si="454"/>
        <v>0</v>
      </c>
      <c r="AC249" s="8">
        <f t="shared" si="454"/>
        <v>465013</v>
      </c>
      <c r="AD249" s="8">
        <f t="shared" si="454"/>
        <v>0</v>
      </c>
      <c r="AE249" s="8">
        <f t="shared" si="454"/>
        <v>465013</v>
      </c>
      <c r="AF249" s="50">
        <f t="shared" si="277"/>
        <v>99.986668816857488</v>
      </c>
    </row>
    <row r="250" spans="1:32" x14ac:dyDescent="0.2">
      <c r="A250" s="13" t="s">
        <v>38</v>
      </c>
      <c r="B250" s="7">
        <f t="shared" si="442"/>
        <v>0</v>
      </c>
      <c r="C250" s="7">
        <f t="shared" si="442"/>
        <v>0</v>
      </c>
      <c r="D250" s="7">
        <f t="shared" si="442"/>
        <v>0</v>
      </c>
      <c r="E250" s="7">
        <f t="shared" ref="E250:I250" si="455">SUM(E51,E117,E183)</f>
        <v>0</v>
      </c>
      <c r="F250" s="7">
        <f t="shared" si="455"/>
        <v>0</v>
      </c>
      <c r="G250" s="7">
        <f t="shared" si="455"/>
        <v>0</v>
      </c>
      <c r="H250" s="7">
        <f t="shared" si="455"/>
        <v>0</v>
      </c>
      <c r="I250" s="7">
        <f t="shared" si="455"/>
        <v>0</v>
      </c>
      <c r="J250" s="7">
        <f t="shared" ref="J250:N250" si="456">SUM(J51,J117,J183)</f>
        <v>0</v>
      </c>
      <c r="K250" s="7">
        <f t="shared" si="456"/>
        <v>0</v>
      </c>
      <c r="L250" s="7">
        <f t="shared" si="456"/>
        <v>0</v>
      </c>
      <c r="M250" s="7">
        <f t="shared" si="456"/>
        <v>0</v>
      </c>
      <c r="N250" s="7">
        <f t="shared" si="456"/>
        <v>0</v>
      </c>
      <c r="O250" s="7">
        <f t="shared" ref="O250:S250" si="457">SUM(O51,O117,O183)</f>
        <v>1925</v>
      </c>
      <c r="P250" s="7">
        <f t="shared" si="457"/>
        <v>0</v>
      </c>
      <c r="Q250" s="7">
        <f t="shared" si="457"/>
        <v>1925</v>
      </c>
      <c r="R250" s="7">
        <f t="shared" si="457"/>
        <v>0</v>
      </c>
      <c r="S250" s="7">
        <f t="shared" si="457"/>
        <v>1925</v>
      </c>
      <c r="T250" s="7">
        <f t="shared" ref="T250:AE250" si="458">SUM(T51,T117,T183)</f>
        <v>0</v>
      </c>
      <c r="U250" s="7">
        <f t="shared" si="458"/>
        <v>0</v>
      </c>
      <c r="V250" s="7">
        <f t="shared" si="458"/>
        <v>0</v>
      </c>
      <c r="W250" s="7">
        <f t="shared" si="458"/>
        <v>0</v>
      </c>
      <c r="X250" s="7">
        <f t="shared" si="458"/>
        <v>0</v>
      </c>
      <c r="Y250" s="7">
        <f t="shared" si="458"/>
        <v>0</v>
      </c>
      <c r="Z250" s="7">
        <f t="shared" si="458"/>
        <v>0</v>
      </c>
      <c r="AA250" s="7">
        <f t="shared" si="458"/>
        <v>0</v>
      </c>
      <c r="AB250" s="7">
        <f t="shared" si="458"/>
        <v>0</v>
      </c>
      <c r="AC250" s="7">
        <f t="shared" si="458"/>
        <v>1925</v>
      </c>
      <c r="AD250" s="7">
        <f t="shared" si="458"/>
        <v>0</v>
      </c>
      <c r="AE250" s="7">
        <f t="shared" si="458"/>
        <v>1925</v>
      </c>
      <c r="AF250" s="50">
        <f t="shared" si="277"/>
        <v>100</v>
      </c>
    </row>
    <row r="251" spans="1:32" x14ac:dyDescent="0.2">
      <c r="A251" s="17" t="s">
        <v>39</v>
      </c>
      <c r="B251" s="9">
        <f t="shared" si="442"/>
        <v>10191088</v>
      </c>
      <c r="C251" s="9">
        <f t="shared" si="442"/>
        <v>0</v>
      </c>
      <c r="D251" s="9">
        <f t="shared" si="442"/>
        <v>10191088</v>
      </c>
      <c r="E251" s="9">
        <f t="shared" ref="E251:I251" si="459">SUM(E52,E118,E184)</f>
        <v>0</v>
      </c>
      <c r="F251" s="9">
        <f t="shared" si="459"/>
        <v>0</v>
      </c>
      <c r="G251" s="9">
        <f t="shared" si="459"/>
        <v>10191088</v>
      </c>
      <c r="H251" s="9">
        <f t="shared" si="459"/>
        <v>0</v>
      </c>
      <c r="I251" s="9">
        <f t="shared" si="459"/>
        <v>10191088</v>
      </c>
      <c r="J251" s="9">
        <f t="shared" ref="J251:N251" si="460">SUM(J52,J118,J184)</f>
        <v>0</v>
      </c>
      <c r="K251" s="9">
        <f t="shared" si="460"/>
        <v>0</v>
      </c>
      <c r="L251" s="9">
        <f t="shared" si="460"/>
        <v>10191088</v>
      </c>
      <c r="M251" s="9">
        <f t="shared" si="460"/>
        <v>0</v>
      </c>
      <c r="N251" s="9">
        <f t="shared" si="460"/>
        <v>10191088</v>
      </c>
      <c r="O251" s="9">
        <f t="shared" ref="O251:S251" si="461">SUM(O52,O118,O184)</f>
        <v>-9724075</v>
      </c>
      <c r="P251" s="9">
        <f t="shared" si="461"/>
        <v>0</v>
      </c>
      <c r="Q251" s="9">
        <f t="shared" si="461"/>
        <v>467013</v>
      </c>
      <c r="R251" s="9">
        <f t="shared" si="461"/>
        <v>0</v>
      </c>
      <c r="S251" s="9">
        <f t="shared" si="461"/>
        <v>467013</v>
      </c>
      <c r="T251" s="9">
        <f t="shared" ref="T251:AE251" si="462">SUM(T52,T118,T184)</f>
        <v>0</v>
      </c>
      <c r="U251" s="9">
        <f t="shared" si="462"/>
        <v>0</v>
      </c>
      <c r="V251" s="9">
        <f t="shared" si="462"/>
        <v>0</v>
      </c>
      <c r="W251" s="9">
        <f t="shared" si="462"/>
        <v>0</v>
      </c>
      <c r="X251" s="9">
        <f t="shared" si="462"/>
        <v>0</v>
      </c>
      <c r="Y251" s="9">
        <f t="shared" si="462"/>
        <v>0</v>
      </c>
      <c r="Z251" s="9">
        <f t="shared" si="462"/>
        <v>0</v>
      </c>
      <c r="AA251" s="9">
        <f t="shared" si="462"/>
        <v>0</v>
      </c>
      <c r="AB251" s="9">
        <f t="shared" si="462"/>
        <v>0</v>
      </c>
      <c r="AC251" s="9">
        <f t="shared" si="462"/>
        <v>466951</v>
      </c>
      <c r="AD251" s="9">
        <f t="shared" si="462"/>
        <v>0</v>
      </c>
      <c r="AE251" s="9">
        <f t="shared" si="462"/>
        <v>466951</v>
      </c>
      <c r="AF251" s="51">
        <f t="shared" si="277"/>
        <v>99.986724138300218</v>
      </c>
    </row>
    <row r="252" spans="1:32" x14ac:dyDescent="0.2">
      <c r="A252" s="13" t="s">
        <v>40</v>
      </c>
      <c r="B252" s="7">
        <f t="shared" si="442"/>
        <v>50000</v>
      </c>
      <c r="C252" s="7">
        <f t="shared" si="442"/>
        <v>0</v>
      </c>
      <c r="D252" s="7">
        <f t="shared" si="442"/>
        <v>50000</v>
      </c>
      <c r="E252" s="7">
        <f t="shared" ref="E252:I252" si="463">SUM(E53,E119,E185)</f>
        <v>0</v>
      </c>
      <c r="F252" s="7">
        <f t="shared" si="463"/>
        <v>0</v>
      </c>
      <c r="G252" s="7">
        <f t="shared" si="463"/>
        <v>50000</v>
      </c>
      <c r="H252" s="7">
        <f t="shared" si="463"/>
        <v>0</v>
      </c>
      <c r="I252" s="7">
        <f t="shared" si="463"/>
        <v>50000</v>
      </c>
      <c r="J252" s="7">
        <f t="shared" ref="J252:N252" si="464">SUM(J53,J119,J185)</f>
        <v>0</v>
      </c>
      <c r="K252" s="7">
        <f t="shared" si="464"/>
        <v>0</v>
      </c>
      <c r="L252" s="7">
        <f t="shared" si="464"/>
        <v>50000</v>
      </c>
      <c r="M252" s="7">
        <f t="shared" si="464"/>
        <v>0</v>
      </c>
      <c r="N252" s="7">
        <f t="shared" si="464"/>
        <v>50000</v>
      </c>
      <c r="O252" s="7">
        <f t="shared" ref="O252:S252" si="465">SUM(O53,O119,O185)</f>
        <v>19117</v>
      </c>
      <c r="P252" s="7">
        <f t="shared" si="465"/>
        <v>0</v>
      </c>
      <c r="Q252" s="7">
        <f t="shared" si="465"/>
        <v>69117</v>
      </c>
      <c r="R252" s="7">
        <f t="shared" si="465"/>
        <v>0</v>
      </c>
      <c r="S252" s="7">
        <f t="shared" si="465"/>
        <v>69117</v>
      </c>
      <c r="T252" s="7">
        <f t="shared" ref="T252:AE252" si="466">SUM(T53,T119,T185)</f>
        <v>0</v>
      </c>
      <c r="U252" s="7">
        <f t="shared" si="466"/>
        <v>0</v>
      </c>
      <c r="V252" s="7">
        <f t="shared" si="466"/>
        <v>0</v>
      </c>
      <c r="W252" s="7">
        <f t="shared" si="466"/>
        <v>0</v>
      </c>
      <c r="X252" s="7">
        <f t="shared" si="466"/>
        <v>0</v>
      </c>
      <c r="Y252" s="7">
        <f t="shared" si="466"/>
        <v>0</v>
      </c>
      <c r="Z252" s="7">
        <f t="shared" si="466"/>
        <v>0</v>
      </c>
      <c r="AA252" s="7">
        <f t="shared" si="466"/>
        <v>0</v>
      </c>
      <c r="AB252" s="7">
        <f t="shared" si="466"/>
        <v>0</v>
      </c>
      <c r="AC252" s="7">
        <f t="shared" si="466"/>
        <v>0</v>
      </c>
      <c r="AD252" s="7">
        <f t="shared" si="466"/>
        <v>0</v>
      </c>
      <c r="AE252" s="7">
        <f t="shared" si="466"/>
        <v>0</v>
      </c>
      <c r="AF252" s="50">
        <f t="shared" si="277"/>
        <v>0</v>
      </c>
    </row>
    <row r="253" spans="1:32" x14ac:dyDescent="0.2">
      <c r="A253" s="13" t="s">
        <v>41</v>
      </c>
      <c r="B253" s="7">
        <f t="shared" si="442"/>
        <v>0</v>
      </c>
      <c r="C253" s="7">
        <f t="shared" si="442"/>
        <v>0</v>
      </c>
      <c r="D253" s="7">
        <f t="shared" si="442"/>
        <v>0</v>
      </c>
      <c r="E253" s="7">
        <f t="shared" ref="E253:I253" si="467">SUM(E54,E120,E186)</f>
        <v>0</v>
      </c>
      <c r="F253" s="7">
        <f t="shared" si="467"/>
        <v>0</v>
      </c>
      <c r="G253" s="7">
        <f t="shared" si="467"/>
        <v>0</v>
      </c>
      <c r="H253" s="7">
        <f t="shared" si="467"/>
        <v>0</v>
      </c>
      <c r="I253" s="7">
        <f t="shared" si="467"/>
        <v>0</v>
      </c>
      <c r="J253" s="7">
        <f t="shared" ref="J253:N253" si="468">SUM(J54,J120,J186)</f>
        <v>0</v>
      </c>
      <c r="K253" s="7">
        <f t="shared" si="468"/>
        <v>0</v>
      </c>
      <c r="L253" s="7">
        <f t="shared" si="468"/>
        <v>0</v>
      </c>
      <c r="M253" s="7">
        <f t="shared" si="468"/>
        <v>0</v>
      </c>
      <c r="N253" s="7">
        <f t="shared" si="468"/>
        <v>0</v>
      </c>
      <c r="O253" s="7">
        <f t="shared" ref="O253:S253" si="469">SUM(O54,O120,O186)</f>
        <v>1241</v>
      </c>
      <c r="P253" s="7">
        <f t="shared" si="469"/>
        <v>0</v>
      </c>
      <c r="Q253" s="7">
        <f t="shared" si="469"/>
        <v>1241</v>
      </c>
      <c r="R253" s="7">
        <f t="shared" si="469"/>
        <v>0</v>
      </c>
      <c r="S253" s="7">
        <f t="shared" si="469"/>
        <v>1241</v>
      </c>
      <c r="T253" s="7">
        <f t="shared" ref="T253:AE253" si="470">SUM(T54,T120,T186)</f>
        <v>0</v>
      </c>
      <c r="U253" s="7">
        <f t="shared" si="470"/>
        <v>0</v>
      </c>
      <c r="V253" s="7">
        <f t="shared" si="470"/>
        <v>0</v>
      </c>
      <c r="W253" s="7">
        <f t="shared" si="470"/>
        <v>0</v>
      </c>
      <c r="X253" s="7">
        <f t="shared" si="470"/>
        <v>0</v>
      </c>
      <c r="Y253" s="7">
        <f t="shared" si="470"/>
        <v>0</v>
      </c>
      <c r="Z253" s="7">
        <f t="shared" si="470"/>
        <v>0</v>
      </c>
      <c r="AA253" s="7">
        <f t="shared" si="470"/>
        <v>0</v>
      </c>
      <c r="AB253" s="7">
        <f t="shared" si="470"/>
        <v>0</v>
      </c>
      <c r="AC253" s="7">
        <f t="shared" si="470"/>
        <v>1000</v>
      </c>
      <c r="AD253" s="7">
        <f t="shared" si="470"/>
        <v>241</v>
      </c>
      <c r="AE253" s="7">
        <f t="shared" si="470"/>
        <v>1241</v>
      </c>
      <c r="AF253" s="50">
        <f t="shared" si="277"/>
        <v>100</v>
      </c>
    </row>
    <row r="254" spans="1:32" x14ac:dyDescent="0.2">
      <c r="A254" s="16" t="s">
        <v>42</v>
      </c>
      <c r="B254" s="9">
        <f t="shared" si="442"/>
        <v>50000</v>
      </c>
      <c r="C254" s="9">
        <f t="shared" si="442"/>
        <v>0</v>
      </c>
      <c r="D254" s="9">
        <f t="shared" si="442"/>
        <v>50000</v>
      </c>
      <c r="E254" s="9">
        <f t="shared" ref="E254:I254" si="471">SUM(E55,E121,E187)</f>
        <v>0</v>
      </c>
      <c r="F254" s="9">
        <f t="shared" si="471"/>
        <v>0</v>
      </c>
      <c r="G254" s="9">
        <f t="shared" si="471"/>
        <v>50000</v>
      </c>
      <c r="H254" s="9">
        <f t="shared" si="471"/>
        <v>0</v>
      </c>
      <c r="I254" s="9">
        <f t="shared" si="471"/>
        <v>50000</v>
      </c>
      <c r="J254" s="9">
        <f t="shared" ref="J254:N254" si="472">SUM(J55,J121,J187)</f>
        <v>0</v>
      </c>
      <c r="K254" s="9">
        <f t="shared" si="472"/>
        <v>0</v>
      </c>
      <c r="L254" s="9">
        <f t="shared" si="472"/>
        <v>50000</v>
      </c>
      <c r="M254" s="9">
        <f t="shared" si="472"/>
        <v>0</v>
      </c>
      <c r="N254" s="9">
        <f t="shared" si="472"/>
        <v>50000</v>
      </c>
      <c r="O254" s="9">
        <f t="shared" ref="O254:S254" si="473">SUM(O55,O121,O187)</f>
        <v>20358</v>
      </c>
      <c r="P254" s="9">
        <f t="shared" si="473"/>
        <v>0</v>
      </c>
      <c r="Q254" s="9">
        <f t="shared" si="473"/>
        <v>70358</v>
      </c>
      <c r="R254" s="9">
        <f t="shared" si="473"/>
        <v>0</v>
      </c>
      <c r="S254" s="9">
        <f t="shared" si="473"/>
        <v>70358</v>
      </c>
      <c r="T254" s="9">
        <f t="shared" ref="T254:AE254" si="474">SUM(T55,T121,T187)</f>
        <v>0</v>
      </c>
      <c r="U254" s="9">
        <f t="shared" si="474"/>
        <v>0</v>
      </c>
      <c r="V254" s="9">
        <f t="shared" si="474"/>
        <v>0</v>
      </c>
      <c r="W254" s="9">
        <f t="shared" si="474"/>
        <v>0</v>
      </c>
      <c r="X254" s="9">
        <f t="shared" si="474"/>
        <v>0</v>
      </c>
      <c r="Y254" s="9">
        <f t="shared" si="474"/>
        <v>0</v>
      </c>
      <c r="Z254" s="9">
        <f t="shared" si="474"/>
        <v>0</v>
      </c>
      <c r="AA254" s="9">
        <f t="shared" si="474"/>
        <v>0</v>
      </c>
      <c r="AB254" s="9">
        <f t="shared" si="474"/>
        <v>0</v>
      </c>
      <c r="AC254" s="9">
        <f t="shared" si="474"/>
        <v>1000</v>
      </c>
      <c r="AD254" s="9">
        <f t="shared" si="474"/>
        <v>241</v>
      </c>
      <c r="AE254" s="9">
        <f t="shared" si="474"/>
        <v>1241</v>
      </c>
      <c r="AF254" s="51">
        <f t="shared" si="277"/>
        <v>1.763836379658319</v>
      </c>
    </row>
    <row r="255" spans="1:32" x14ac:dyDescent="0.2">
      <c r="A255" s="13" t="s">
        <v>43</v>
      </c>
      <c r="B255" s="7">
        <f t="shared" si="442"/>
        <v>0</v>
      </c>
      <c r="C255" s="7">
        <f t="shared" si="442"/>
        <v>0</v>
      </c>
      <c r="D255" s="7">
        <f t="shared" si="442"/>
        <v>0</v>
      </c>
      <c r="E255" s="7">
        <f t="shared" ref="E255:I255" si="475">SUM(E56,E122,E188)</f>
        <v>0</v>
      </c>
      <c r="F255" s="7">
        <f t="shared" si="475"/>
        <v>0</v>
      </c>
      <c r="G255" s="7">
        <f t="shared" si="475"/>
        <v>0</v>
      </c>
      <c r="H255" s="7">
        <f t="shared" si="475"/>
        <v>0</v>
      </c>
      <c r="I255" s="7">
        <f t="shared" si="475"/>
        <v>0</v>
      </c>
      <c r="J255" s="7">
        <f t="shared" ref="J255:N255" si="476">SUM(J56,J122,J188)</f>
        <v>0</v>
      </c>
      <c r="K255" s="7">
        <f t="shared" si="476"/>
        <v>0</v>
      </c>
      <c r="L255" s="7">
        <f t="shared" si="476"/>
        <v>0</v>
      </c>
      <c r="M255" s="7">
        <f t="shared" si="476"/>
        <v>0</v>
      </c>
      <c r="N255" s="7">
        <f t="shared" si="476"/>
        <v>0</v>
      </c>
      <c r="O255" s="7">
        <f t="shared" ref="O255:S255" si="477">SUM(O56,O122,O188)</f>
        <v>807</v>
      </c>
      <c r="P255" s="7">
        <f t="shared" si="477"/>
        <v>0</v>
      </c>
      <c r="Q255" s="7">
        <f t="shared" si="477"/>
        <v>807</v>
      </c>
      <c r="R255" s="7">
        <f t="shared" si="477"/>
        <v>0</v>
      </c>
      <c r="S255" s="7">
        <f t="shared" si="477"/>
        <v>807</v>
      </c>
      <c r="T255" s="7">
        <f t="shared" ref="T255:AE255" si="478">SUM(T56,T122,T188)</f>
        <v>0</v>
      </c>
      <c r="U255" s="7">
        <f t="shared" si="478"/>
        <v>0</v>
      </c>
      <c r="V255" s="7">
        <f t="shared" si="478"/>
        <v>0</v>
      </c>
      <c r="W255" s="7">
        <f t="shared" si="478"/>
        <v>0</v>
      </c>
      <c r="X255" s="7">
        <f t="shared" si="478"/>
        <v>0</v>
      </c>
      <c r="Y255" s="7">
        <f t="shared" si="478"/>
        <v>0</v>
      </c>
      <c r="Z255" s="7">
        <f t="shared" si="478"/>
        <v>0</v>
      </c>
      <c r="AA255" s="7">
        <f t="shared" si="478"/>
        <v>0</v>
      </c>
      <c r="AB255" s="7">
        <f t="shared" si="478"/>
        <v>0</v>
      </c>
      <c r="AC255" s="7">
        <f t="shared" si="478"/>
        <v>0</v>
      </c>
      <c r="AD255" s="7">
        <f t="shared" si="478"/>
        <v>0</v>
      </c>
      <c r="AE255" s="7">
        <f t="shared" si="478"/>
        <v>0</v>
      </c>
      <c r="AF255" s="50">
        <f t="shared" si="277"/>
        <v>0</v>
      </c>
    </row>
    <row r="256" spans="1:32" x14ac:dyDescent="0.2">
      <c r="A256" s="13" t="s">
        <v>44</v>
      </c>
      <c r="B256" s="7">
        <f t="shared" si="442"/>
        <v>0</v>
      </c>
      <c r="C256" s="7">
        <f t="shared" si="442"/>
        <v>0</v>
      </c>
      <c r="D256" s="7">
        <f t="shared" si="442"/>
        <v>0</v>
      </c>
      <c r="E256" s="7">
        <f t="shared" ref="E256:I256" si="479">SUM(E57,E123,E189)</f>
        <v>0</v>
      </c>
      <c r="F256" s="7">
        <f t="shared" si="479"/>
        <v>0</v>
      </c>
      <c r="G256" s="7">
        <f t="shared" si="479"/>
        <v>0</v>
      </c>
      <c r="H256" s="7">
        <f t="shared" si="479"/>
        <v>0</v>
      </c>
      <c r="I256" s="7">
        <f t="shared" si="479"/>
        <v>0</v>
      </c>
      <c r="J256" s="7">
        <f t="shared" ref="J256:N256" si="480">SUM(J57,J123,J189)</f>
        <v>0</v>
      </c>
      <c r="K256" s="7">
        <f t="shared" si="480"/>
        <v>0</v>
      </c>
      <c r="L256" s="7">
        <f t="shared" si="480"/>
        <v>0</v>
      </c>
      <c r="M256" s="7">
        <f t="shared" si="480"/>
        <v>0</v>
      </c>
      <c r="N256" s="7">
        <f t="shared" si="480"/>
        <v>0</v>
      </c>
      <c r="O256" s="7">
        <f t="shared" ref="O256:S256" si="481">SUM(O57,O123,O189)</f>
        <v>2</v>
      </c>
      <c r="P256" s="7">
        <f t="shared" si="481"/>
        <v>0</v>
      </c>
      <c r="Q256" s="7">
        <f t="shared" si="481"/>
        <v>2</v>
      </c>
      <c r="R256" s="7">
        <f t="shared" si="481"/>
        <v>0</v>
      </c>
      <c r="S256" s="7">
        <f t="shared" si="481"/>
        <v>2</v>
      </c>
      <c r="T256" s="7">
        <f t="shared" ref="T256:AE256" si="482">SUM(T57,T123,T189)</f>
        <v>0</v>
      </c>
      <c r="U256" s="7">
        <f t="shared" si="482"/>
        <v>0</v>
      </c>
      <c r="V256" s="7">
        <f t="shared" si="482"/>
        <v>0</v>
      </c>
      <c r="W256" s="7">
        <f t="shared" si="482"/>
        <v>0</v>
      </c>
      <c r="X256" s="7">
        <f t="shared" si="482"/>
        <v>0</v>
      </c>
      <c r="Y256" s="7">
        <f t="shared" si="482"/>
        <v>0</v>
      </c>
      <c r="Z256" s="7">
        <f t="shared" si="482"/>
        <v>0</v>
      </c>
      <c r="AA256" s="7">
        <f t="shared" si="482"/>
        <v>0</v>
      </c>
      <c r="AB256" s="7">
        <f t="shared" si="482"/>
        <v>0</v>
      </c>
      <c r="AC256" s="7">
        <f t="shared" si="482"/>
        <v>2</v>
      </c>
      <c r="AD256" s="7">
        <f t="shared" si="482"/>
        <v>0</v>
      </c>
      <c r="AE256" s="7">
        <f t="shared" si="482"/>
        <v>2</v>
      </c>
      <c r="AF256" s="50">
        <f t="shared" si="277"/>
        <v>100</v>
      </c>
    </row>
    <row r="257" spans="1:32" x14ac:dyDescent="0.2">
      <c r="A257" s="16" t="s">
        <v>45</v>
      </c>
      <c r="B257" s="9">
        <f t="shared" si="442"/>
        <v>0</v>
      </c>
      <c r="C257" s="9">
        <f t="shared" si="442"/>
        <v>0</v>
      </c>
      <c r="D257" s="9">
        <f t="shared" si="442"/>
        <v>0</v>
      </c>
      <c r="E257" s="9">
        <f t="shared" ref="E257:I257" si="483">SUM(E58,E124,E190)</f>
        <v>0</v>
      </c>
      <c r="F257" s="9">
        <f t="shared" si="483"/>
        <v>0</v>
      </c>
      <c r="G257" s="9">
        <f t="shared" si="483"/>
        <v>0</v>
      </c>
      <c r="H257" s="9">
        <f t="shared" si="483"/>
        <v>0</v>
      </c>
      <c r="I257" s="9">
        <f t="shared" si="483"/>
        <v>0</v>
      </c>
      <c r="J257" s="9">
        <f t="shared" ref="J257:N257" si="484">SUM(J58,J124,J190)</f>
        <v>0</v>
      </c>
      <c r="K257" s="9">
        <f t="shared" si="484"/>
        <v>0</v>
      </c>
      <c r="L257" s="9">
        <f t="shared" si="484"/>
        <v>0</v>
      </c>
      <c r="M257" s="9">
        <f t="shared" si="484"/>
        <v>0</v>
      </c>
      <c r="N257" s="9">
        <f t="shared" si="484"/>
        <v>0</v>
      </c>
      <c r="O257" s="9">
        <f t="shared" ref="O257:S257" si="485">SUM(O58,O124,O190)</f>
        <v>809</v>
      </c>
      <c r="P257" s="9">
        <f t="shared" si="485"/>
        <v>0</v>
      </c>
      <c r="Q257" s="9">
        <f t="shared" si="485"/>
        <v>809</v>
      </c>
      <c r="R257" s="9">
        <f t="shared" si="485"/>
        <v>0</v>
      </c>
      <c r="S257" s="9">
        <f t="shared" si="485"/>
        <v>809</v>
      </c>
      <c r="T257" s="9">
        <f t="shared" ref="T257:AE257" si="486">SUM(T58,T124,T190)</f>
        <v>0</v>
      </c>
      <c r="U257" s="9">
        <f t="shared" si="486"/>
        <v>0</v>
      </c>
      <c r="V257" s="9">
        <f t="shared" si="486"/>
        <v>0</v>
      </c>
      <c r="W257" s="9">
        <f t="shared" si="486"/>
        <v>0</v>
      </c>
      <c r="X257" s="9">
        <f t="shared" si="486"/>
        <v>0</v>
      </c>
      <c r="Y257" s="9">
        <f t="shared" si="486"/>
        <v>0</v>
      </c>
      <c r="Z257" s="9">
        <f t="shared" si="486"/>
        <v>0</v>
      </c>
      <c r="AA257" s="9">
        <f t="shared" si="486"/>
        <v>0</v>
      </c>
      <c r="AB257" s="9">
        <f t="shared" si="486"/>
        <v>0</v>
      </c>
      <c r="AC257" s="9">
        <f t="shared" si="486"/>
        <v>2</v>
      </c>
      <c r="AD257" s="9">
        <f t="shared" si="486"/>
        <v>0</v>
      </c>
      <c r="AE257" s="9">
        <f t="shared" si="486"/>
        <v>2</v>
      </c>
      <c r="AF257" s="51">
        <f t="shared" si="277"/>
        <v>0.2472187886279357</v>
      </c>
    </row>
    <row r="258" spans="1:32" x14ac:dyDescent="0.2">
      <c r="A258" s="17" t="s">
        <v>46</v>
      </c>
      <c r="B258" s="9">
        <f t="shared" si="442"/>
        <v>24121063</v>
      </c>
      <c r="C258" s="9">
        <f t="shared" si="442"/>
        <v>135659</v>
      </c>
      <c r="D258" s="9">
        <f t="shared" si="442"/>
        <v>24256722</v>
      </c>
      <c r="E258" s="9">
        <f t="shared" ref="E258:I258" si="487">SUM(E59,E125,E191)</f>
        <v>363489</v>
      </c>
      <c r="F258" s="9">
        <f t="shared" si="487"/>
        <v>0</v>
      </c>
      <c r="G258" s="9">
        <f t="shared" si="487"/>
        <v>24484552</v>
      </c>
      <c r="H258" s="9">
        <f t="shared" si="487"/>
        <v>135659</v>
      </c>
      <c r="I258" s="9">
        <f t="shared" si="487"/>
        <v>24620211</v>
      </c>
      <c r="J258" s="9">
        <f t="shared" ref="J258:N258" si="488">SUM(J59,J125,J191)</f>
        <v>50256</v>
      </c>
      <c r="K258" s="9">
        <f t="shared" si="488"/>
        <v>344</v>
      </c>
      <c r="L258" s="9">
        <f t="shared" si="488"/>
        <v>24534808</v>
      </c>
      <c r="M258" s="9">
        <f t="shared" si="488"/>
        <v>136003</v>
      </c>
      <c r="N258" s="9">
        <f t="shared" si="488"/>
        <v>24670811</v>
      </c>
      <c r="O258" s="9">
        <f t="shared" ref="O258:S258" si="489">SUM(O59,O125,O191)</f>
        <v>-7309534</v>
      </c>
      <c r="P258" s="9">
        <f t="shared" si="489"/>
        <v>-127779</v>
      </c>
      <c r="Q258" s="9">
        <f t="shared" si="489"/>
        <v>17225274</v>
      </c>
      <c r="R258" s="9">
        <f t="shared" si="489"/>
        <v>8224</v>
      </c>
      <c r="S258" s="9">
        <f t="shared" si="489"/>
        <v>17233498</v>
      </c>
      <c r="T258" s="9">
        <f t="shared" ref="T258:AE258" si="490">SUM(T59,T125,T191)</f>
        <v>0</v>
      </c>
      <c r="U258" s="9">
        <f t="shared" si="490"/>
        <v>0</v>
      </c>
      <c r="V258" s="9">
        <f t="shared" si="490"/>
        <v>0</v>
      </c>
      <c r="W258" s="9">
        <f t="shared" si="490"/>
        <v>0</v>
      </c>
      <c r="X258" s="9">
        <f t="shared" si="490"/>
        <v>0</v>
      </c>
      <c r="Y258" s="9">
        <f t="shared" si="490"/>
        <v>0</v>
      </c>
      <c r="Z258" s="9">
        <f t="shared" si="490"/>
        <v>0</v>
      </c>
      <c r="AA258" s="9">
        <f t="shared" si="490"/>
        <v>0</v>
      </c>
      <c r="AB258" s="9">
        <f t="shared" si="490"/>
        <v>0</v>
      </c>
      <c r="AC258" s="9">
        <f t="shared" si="490"/>
        <v>16993903</v>
      </c>
      <c r="AD258" s="9">
        <f t="shared" si="490"/>
        <v>9635</v>
      </c>
      <c r="AE258" s="9">
        <f t="shared" si="490"/>
        <v>17003538</v>
      </c>
      <c r="AF258" s="51">
        <f t="shared" si="277"/>
        <v>98.665622034481913</v>
      </c>
    </row>
    <row r="259" spans="1:32" x14ac:dyDescent="0.2">
      <c r="A259" s="35" t="s">
        <v>51</v>
      </c>
      <c r="B259" s="7">
        <f t="shared" si="442"/>
        <v>0</v>
      </c>
      <c r="C259" s="7">
        <f t="shared" si="442"/>
        <v>0</v>
      </c>
      <c r="D259" s="7">
        <f t="shared" si="442"/>
        <v>0</v>
      </c>
      <c r="E259" s="7">
        <f t="shared" ref="E259:I259" si="491">SUM(E60,E126,E192)</f>
        <v>0</v>
      </c>
      <c r="F259" s="7">
        <f t="shared" si="491"/>
        <v>0</v>
      </c>
      <c r="G259" s="7">
        <f t="shared" si="491"/>
        <v>0</v>
      </c>
      <c r="H259" s="7">
        <f t="shared" si="491"/>
        <v>0</v>
      </c>
      <c r="I259" s="7">
        <f t="shared" si="491"/>
        <v>0</v>
      </c>
      <c r="J259" s="7">
        <f t="shared" ref="J259:N259" si="492">SUM(J60,J126,J192)</f>
        <v>0</v>
      </c>
      <c r="K259" s="7">
        <f t="shared" si="492"/>
        <v>0</v>
      </c>
      <c r="L259" s="7">
        <f t="shared" si="492"/>
        <v>0</v>
      </c>
      <c r="M259" s="7">
        <f t="shared" si="492"/>
        <v>0</v>
      </c>
      <c r="N259" s="7">
        <f t="shared" si="492"/>
        <v>0</v>
      </c>
      <c r="O259" s="7">
        <f t="shared" ref="O259:S259" si="493">SUM(O60,O126,O192)</f>
        <v>490</v>
      </c>
      <c r="P259" s="7">
        <f t="shared" si="493"/>
        <v>0</v>
      </c>
      <c r="Q259" s="7">
        <f t="shared" si="493"/>
        <v>490</v>
      </c>
      <c r="R259" s="7">
        <f t="shared" si="493"/>
        <v>0</v>
      </c>
      <c r="S259" s="7">
        <f t="shared" si="493"/>
        <v>490</v>
      </c>
      <c r="T259" s="7">
        <f t="shared" ref="T259:AE259" si="494">SUM(T60,T126,T192)</f>
        <v>0</v>
      </c>
      <c r="U259" s="7">
        <f t="shared" si="494"/>
        <v>0</v>
      </c>
      <c r="V259" s="7">
        <f t="shared" si="494"/>
        <v>0</v>
      </c>
      <c r="W259" s="7">
        <f t="shared" si="494"/>
        <v>0</v>
      </c>
      <c r="X259" s="7">
        <f t="shared" si="494"/>
        <v>0</v>
      </c>
      <c r="Y259" s="7">
        <f t="shared" si="494"/>
        <v>0</v>
      </c>
      <c r="Z259" s="7">
        <f t="shared" si="494"/>
        <v>0</v>
      </c>
      <c r="AA259" s="7">
        <f t="shared" si="494"/>
        <v>0</v>
      </c>
      <c r="AB259" s="7">
        <f t="shared" si="494"/>
        <v>0</v>
      </c>
      <c r="AC259" s="7">
        <f t="shared" si="494"/>
        <v>490</v>
      </c>
      <c r="AD259" s="7">
        <f t="shared" si="494"/>
        <v>0</v>
      </c>
      <c r="AE259" s="7">
        <f t="shared" si="494"/>
        <v>490</v>
      </c>
      <c r="AF259" s="50">
        <f t="shared" si="277"/>
        <v>100</v>
      </c>
    </row>
    <row r="260" spans="1:32" x14ac:dyDescent="0.2">
      <c r="A260" s="2" t="s">
        <v>52</v>
      </c>
      <c r="B260" s="7">
        <f t="shared" si="442"/>
        <v>1500000</v>
      </c>
      <c r="C260" s="7">
        <f t="shared" si="442"/>
        <v>0</v>
      </c>
      <c r="D260" s="7">
        <f t="shared" si="442"/>
        <v>1500000</v>
      </c>
      <c r="E260" s="7">
        <f t="shared" ref="E260:I260" si="495">SUM(E61,E127,E193)</f>
        <v>141774</v>
      </c>
      <c r="F260" s="7">
        <f t="shared" si="495"/>
        <v>0</v>
      </c>
      <c r="G260" s="7">
        <f t="shared" si="495"/>
        <v>1641774</v>
      </c>
      <c r="H260" s="7">
        <f t="shared" si="495"/>
        <v>0</v>
      </c>
      <c r="I260" s="7">
        <f t="shared" si="495"/>
        <v>1641774</v>
      </c>
      <c r="J260" s="7">
        <f t="shared" ref="J260:N260" si="496">SUM(J61,J127,J193)</f>
        <v>763095</v>
      </c>
      <c r="K260" s="7">
        <f t="shared" si="496"/>
        <v>0</v>
      </c>
      <c r="L260" s="7">
        <f t="shared" si="496"/>
        <v>2404869</v>
      </c>
      <c r="M260" s="7">
        <f t="shared" si="496"/>
        <v>0</v>
      </c>
      <c r="N260" s="7">
        <f t="shared" si="496"/>
        <v>2404869</v>
      </c>
      <c r="O260" s="7">
        <f t="shared" ref="O260:S260" si="497">SUM(O61,O127,O193)</f>
        <v>4127</v>
      </c>
      <c r="P260" s="7">
        <f t="shared" si="497"/>
        <v>0</v>
      </c>
      <c r="Q260" s="7">
        <f t="shared" si="497"/>
        <v>2408996</v>
      </c>
      <c r="R260" s="7">
        <f t="shared" si="497"/>
        <v>0</v>
      </c>
      <c r="S260" s="7">
        <f t="shared" si="497"/>
        <v>2408996</v>
      </c>
      <c r="T260" s="7">
        <f t="shared" ref="T260:AE260" si="498">SUM(T61,T127,T193)</f>
        <v>0</v>
      </c>
      <c r="U260" s="7">
        <f t="shared" si="498"/>
        <v>0</v>
      </c>
      <c r="V260" s="7">
        <f t="shared" si="498"/>
        <v>0</v>
      </c>
      <c r="W260" s="7">
        <f t="shared" si="498"/>
        <v>0</v>
      </c>
      <c r="X260" s="7">
        <f t="shared" si="498"/>
        <v>0</v>
      </c>
      <c r="Y260" s="7">
        <f t="shared" si="498"/>
        <v>0</v>
      </c>
      <c r="Z260" s="7">
        <f t="shared" si="498"/>
        <v>0</v>
      </c>
      <c r="AA260" s="7">
        <f t="shared" si="498"/>
        <v>0</v>
      </c>
      <c r="AB260" s="7">
        <f t="shared" si="498"/>
        <v>0</v>
      </c>
      <c r="AC260" s="7">
        <f t="shared" si="498"/>
        <v>2408996</v>
      </c>
      <c r="AD260" s="7">
        <f t="shared" si="498"/>
        <v>0</v>
      </c>
      <c r="AE260" s="7">
        <f t="shared" si="498"/>
        <v>2408996</v>
      </c>
      <c r="AF260" s="50">
        <f t="shared" si="277"/>
        <v>100</v>
      </c>
    </row>
    <row r="261" spans="1:32" x14ac:dyDescent="0.2">
      <c r="A261" s="14" t="s">
        <v>49</v>
      </c>
      <c r="B261" s="7">
        <f t="shared" si="442"/>
        <v>0</v>
      </c>
      <c r="C261" s="7">
        <f t="shared" si="442"/>
        <v>0</v>
      </c>
      <c r="D261" s="7">
        <f t="shared" si="442"/>
        <v>0</v>
      </c>
      <c r="E261" s="7">
        <f t="shared" ref="E261:I262" si="499">SUM(E62,E128,E194)</f>
        <v>2507359</v>
      </c>
      <c r="F261" s="7">
        <f t="shared" si="499"/>
        <v>5320</v>
      </c>
      <c r="G261" s="7">
        <f t="shared" si="499"/>
        <v>2507359</v>
      </c>
      <c r="H261" s="7">
        <f t="shared" si="499"/>
        <v>5320</v>
      </c>
      <c r="I261" s="7">
        <f t="shared" si="499"/>
        <v>2512679</v>
      </c>
      <c r="J261" s="7">
        <f t="shared" ref="J261:N262" si="500">SUM(J62,J128,J194)</f>
        <v>0</v>
      </c>
      <c r="K261" s="7">
        <f t="shared" si="500"/>
        <v>0</v>
      </c>
      <c r="L261" s="7">
        <f t="shared" si="500"/>
        <v>2507359</v>
      </c>
      <c r="M261" s="7">
        <f t="shared" si="500"/>
        <v>5320</v>
      </c>
      <c r="N261" s="7">
        <f t="shared" si="500"/>
        <v>2512679</v>
      </c>
      <c r="O261" s="7">
        <f t="shared" ref="O261:S262" si="501">SUM(O62,O128,O194)</f>
        <v>5232</v>
      </c>
      <c r="P261" s="7">
        <f t="shared" si="501"/>
        <v>-5232</v>
      </c>
      <c r="Q261" s="7">
        <f t="shared" si="501"/>
        <v>2512591</v>
      </c>
      <c r="R261" s="7">
        <f t="shared" si="501"/>
        <v>88</v>
      </c>
      <c r="S261" s="7">
        <f t="shared" si="501"/>
        <v>2512679</v>
      </c>
      <c r="T261" s="7">
        <f t="shared" ref="T261:AE262" si="502">SUM(T62,T128,T194)</f>
        <v>0</v>
      </c>
      <c r="U261" s="7">
        <f t="shared" si="502"/>
        <v>0</v>
      </c>
      <c r="V261" s="7">
        <f t="shared" si="502"/>
        <v>0</v>
      </c>
      <c r="W261" s="7">
        <f t="shared" si="502"/>
        <v>0</v>
      </c>
      <c r="X261" s="7">
        <f t="shared" si="502"/>
        <v>0</v>
      </c>
      <c r="Y261" s="7">
        <f t="shared" si="502"/>
        <v>0</v>
      </c>
      <c r="Z261" s="7">
        <f t="shared" si="502"/>
        <v>0</v>
      </c>
      <c r="AA261" s="7">
        <f t="shared" si="502"/>
        <v>0</v>
      </c>
      <c r="AB261" s="7">
        <f t="shared" si="502"/>
        <v>0</v>
      </c>
      <c r="AC261" s="7">
        <f t="shared" si="502"/>
        <v>2512679</v>
      </c>
      <c r="AD261" s="7">
        <f t="shared" si="502"/>
        <v>0</v>
      </c>
      <c r="AE261" s="7">
        <f t="shared" si="502"/>
        <v>2512679</v>
      </c>
      <c r="AF261" s="50">
        <f t="shared" si="277"/>
        <v>100</v>
      </c>
    </row>
    <row r="262" spans="1:32" x14ac:dyDescent="0.2">
      <c r="A262" s="36" t="s">
        <v>116</v>
      </c>
      <c r="B262" s="7">
        <f t="shared" si="442"/>
        <v>0</v>
      </c>
      <c r="C262" s="7">
        <f t="shared" si="442"/>
        <v>0</v>
      </c>
      <c r="D262" s="7">
        <f t="shared" si="442"/>
        <v>0</v>
      </c>
      <c r="E262" s="7">
        <f t="shared" si="499"/>
        <v>0</v>
      </c>
      <c r="F262" s="7">
        <f t="shared" si="499"/>
        <v>0</v>
      </c>
      <c r="G262" s="7">
        <f t="shared" si="499"/>
        <v>0</v>
      </c>
      <c r="H262" s="7">
        <f t="shared" si="499"/>
        <v>0</v>
      </c>
      <c r="I262" s="7">
        <f t="shared" si="499"/>
        <v>0</v>
      </c>
      <c r="J262" s="7">
        <f t="shared" si="500"/>
        <v>0</v>
      </c>
      <c r="K262" s="7">
        <f t="shared" si="500"/>
        <v>0</v>
      </c>
      <c r="L262" s="7">
        <f t="shared" si="500"/>
        <v>0</v>
      </c>
      <c r="M262" s="7">
        <f t="shared" si="500"/>
        <v>0</v>
      </c>
      <c r="N262" s="7">
        <f t="shared" si="500"/>
        <v>0</v>
      </c>
      <c r="O262" s="7">
        <f t="shared" si="501"/>
        <v>0</v>
      </c>
      <c r="P262" s="7">
        <f t="shared" si="501"/>
        <v>0</v>
      </c>
      <c r="Q262" s="7">
        <f t="shared" si="501"/>
        <v>0</v>
      </c>
      <c r="R262" s="7">
        <f t="shared" si="501"/>
        <v>0</v>
      </c>
      <c r="S262" s="7">
        <f t="shared" si="501"/>
        <v>0</v>
      </c>
      <c r="T262" s="7">
        <f t="shared" si="502"/>
        <v>0</v>
      </c>
      <c r="U262" s="7">
        <f t="shared" si="502"/>
        <v>0</v>
      </c>
      <c r="V262" s="7">
        <f t="shared" si="502"/>
        <v>0</v>
      </c>
      <c r="W262" s="7">
        <f t="shared" si="502"/>
        <v>0</v>
      </c>
      <c r="X262" s="7">
        <f t="shared" si="502"/>
        <v>0</v>
      </c>
      <c r="Y262" s="7">
        <f t="shared" si="502"/>
        <v>0</v>
      </c>
      <c r="Z262" s="7">
        <f t="shared" si="502"/>
        <v>0</v>
      </c>
      <c r="AA262" s="7">
        <f t="shared" si="502"/>
        <v>0</v>
      </c>
      <c r="AB262" s="7">
        <f t="shared" si="502"/>
        <v>0</v>
      </c>
      <c r="AC262" s="7">
        <f t="shared" si="502"/>
        <v>7500000</v>
      </c>
      <c r="AD262" s="7">
        <f t="shared" si="502"/>
        <v>0</v>
      </c>
      <c r="AE262" s="7">
        <f t="shared" si="502"/>
        <v>7500000</v>
      </c>
      <c r="AF262" s="50"/>
    </row>
    <row r="263" spans="1:32" x14ac:dyDescent="0.2">
      <c r="A263" s="36" t="s">
        <v>69</v>
      </c>
      <c r="B263" s="7">
        <f t="shared" si="442"/>
        <v>0</v>
      </c>
      <c r="C263" s="7">
        <f t="shared" si="442"/>
        <v>0</v>
      </c>
      <c r="D263" s="7">
        <f t="shared" si="442"/>
        <v>0</v>
      </c>
      <c r="E263" s="7">
        <f t="shared" ref="E263:I263" si="503">SUM(E64,E130,E196)</f>
        <v>316506</v>
      </c>
      <c r="F263" s="7">
        <f t="shared" si="503"/>
        <v>0</v>
      </c>
      <c r="G263" s="7">
        <f t="shared" si="503"/>
        <v>316506</v>
      </c>
      <c r="H263" s="7">
        <f t="shared" si="503"/>
        <v>0</v>
      </c>
      <c r="I263" s="7">
        <f t="shared" si="503"/>
        <v>316506</v>
      </c>
      <c r="J263" s="7">
        <f t="shared" ref="J263:N263" si="504">SUM(J64,J130,J196)</f>
        <v>371697</v>
      </c>
      <c r="K263" s="7">
        <f t="shared" si="504"/>
        <v>0</v>
      </c>
      <c r="L263" s="7">
        <f t="shared" si="504"/>
        <v>688203</v>
      </c>
      <c r="M263" s="7">
        <f t="shared" si="504"/>
        <v>0</v>
      </c>
      <c r="N263" s="7">
        <f t="shared" si="504"/>
        <v>688203</v>
      </c>
      <c r="O263" s="7">
        <f t="shared" ref="O263:S263" si="505">SUM(O64,O130,O196)</f>
        <v>441118</v>
      </c>
      <c r="P263" s="7">
        <f t="shared" si="505"/>
        <v>0</v>
      </c>
      <c r="Q263" s="7">
        <f t="shared" si="505"/>
        <v>1129321</v>
      </c>
      <c r="R263" s="7">
        <f t="shared" si="505"/>
        <v>0</v>
      </c>
      <c r="S263" s="7">
        <f t="shared" si="505"/>
        <v>1129321</v>
      </c>
      <c r="T263" s="7">
        <f t="shared" ref="T263:AE263" si="506">SUM(T64,T130,T196)</f>
        <v>0</v>
      </c>
      <c r="U263" s="7">
        <f t="shared" si="506"/>
        <v>0</v>
      </c>
      <c r="V263" s="7">
        <f t="shared" si="506"/>
        <v>0</v>
      </c>
      <c r="W263" s="7">
        <f t="shared" si="506"/>
        <v>0</v>
      </c>
      <c r="X263" s="7">
        <f t="shared" si="506"/>
        <v>0</v>
      </c>
      <c r="Y263" s="7">
        <f t="shared" si="506"/>
        <v>0</v>
      </c>
      <c r="Z263" s="7">
        <f t="shared" si="506"/>
        <v>0</v>
      </c>
      <c r="AA263" s="7">
        <f t="shared" si="506"/>
        <v>0</v>
      </c>
      <c r="AB263" s="7">
        <f t="shared" si="506"/>
        <v>0</v>
      </c>
      <c r="AC263" s="7">
        <f t="shared" si="506"/>
        <v>1129321</v>
      </c>
      <c r="AD263" s="7">
        <f t="shared" si="506"/>
        <v>0</v>
      </c>
      <c r="AE263" s="7">
        <f t="shared" si="506"/>
        <v>1129321</v>
      </c>
      <c r="AF263" s="50">
        <f t="shared" si="277"/>
        <v>100</v>
      </c>
    </row>
    <row r="264" spans="1:32" x14ac:dyDescent="0.2">
      <c r="A264" s="16" t="s">
        <v>47</v>
      </c>
      <c r="B264" s="9">
        <f t="shared" si="442"/>
        <v>1500000</v>
      </c>
      <c r="C264" s="9">
        <f t="shared" si="442"/>
        <v>0</v>
      </c>
      <c r="D264" s="9">
        <f t="shared" si="442"/>
        <v>1500000</v>
      </c>
      <c r="E264" s="9">
        <f t="shared" ref="E264:H264" si="507">SUM(E65,E131,E197)</f>
        <v>2965639</v>
      </c>
      <c r="F264" s="9">
        <f t="shared" si="507"/>
        <v>5320</v>
      </c>
      <c r="G264" s="9">
        <f t="shared" si="507"/>
        <v>4465639</v>
      </c>
      <c r="H264" s="9">
        <f t="shared" si="507"/>
        <v>5320</v>
      </c>
      <c r="I264" s="9">
        <f>SUM(I65,I131,I197)</f>
        <v>4470959</v>
      </c>
      <c r="J264" s="9">
        <f t="shared" ref="J264:N264" si="508">SUM(J65,J131,J197)</f>
        <v>1134792</v>
      </c>
      <c r="K264" s="9">
        <f t="shared" si="508"/>
        <v>0</v>
      </c>
      <c r="L264" s="9">
        <f t="shared" si="508"/>
        <v>5600431</v>
      </c>
      <c r="M264" s="9">
        <f t="shared" si="508"/>
        <v>5320</v>
      </c>
      <c r="N264" s="9">
        <f t="shared" si="508"/>
        <v>5605751</v>
      </c>
      <c r="O264" s="9">
        <f t="shared" ref="O264:S264" si="509">SUM(O65,O131,O197)</f>
        <v>450967</v>
      </c>
      <c r="P264" s="9">
        <f t="shared" si="509"/>
        <v>-5232</v>
      </c>
      <c r="Q264" s="9">
        <f t="shared" si="509"/>
        <v>6051398</v>
      </c>
      <c r="R264" s="9">
        <f t="shared" si="509"/>
        <v>88</v>
      </c>
      <c r="S264" s="9">
        <f t="shared" si="509"/>
        <v>6051486</v>
      </c>
      <c r="T264" s="9">
        <f t="shared" ref="T264:AD264" si="510">SUM(T65,T131,T197)</f>
        <v>0</v>
      </c>
      <c r="U264" s="9">
        <f t="shared" si="510"/>
        <v>0</v>
      </c>
      <c r="V264" s="9">
        <f t="shared" si="510"/>
        <v>0</v>
      </c>
      <c r="W264" s="9">
        <f t="shared" si="510"/>
        <v>0</v>
      </c>
      <c r="X264" s="9">
        <f t="shared" si="510"/>
        <v>0</v>
      </c>
      <c r="Y264" s="9">
        <f t="shared" si="510"/>
        <v>0</v>
      </c>
      <c r="Z264" s="9">
        <f t="shared" si="510"/>
        <v>0</v>
      </c>
      <c r="AA264" s="9">
        <f t="shared" si="510"/>
        <v>0</v>
      </c>
      <c r="AB264" s="9">
        <f t="shared" si="510"/>
        <v>0</v>
      </c>
      <c r="AC264" s="9">
        <f t="shared" si="510"/>
        <v>13551486</v>
      </c>
      <c r="AD264" s="9">
        <f t="shared" si="510"/>
        <v>0</v>
      </c>
      <c r="AE264" s="9">
        <f>SUM(AE65,AE131,AE197)</f>
        <v>13551486</v>
      </c>
      <c r="AF264" s="51">
        <f t="shared" si="277"/>
        <v>223.93650088589808</v>
      </c>
    </row>
    <row r="265" spans="1:32" x14ac:dyDescent="0.2">
      <c r="A265" s="18" t="s">
        <v>9</v>
      </c>
      <c r="B265" s="9">
        <f t="shared" si="442"/>
        <v>25621063</v>
      </c>
      <c r="C265" s="9">
        <f t="shared" si="442"/>
        <v>135659</v>
      </c>
      <c r="D265" s="9">
        <f t="shared" si="442"/>
        <v>25756722</v>
      </c>
      <c r="E265" s="9">
        <f t="shared" ref="E265:I265" si="511">SUM(E66,E132,E198)</f>
        <v>3329128</v>
      </c>
      <c r="F265" s="9">
        <f t="shared" si="511"/>
        <v>5320</v>
      </c>
      <c r="G265" s="9">
        <f t="shared" si="511"/>
        <v>28950191</v>
      </c>
      <c r="H265" s="9">
        <f t="shared" si="511"/>
        <v>140979</v>
      </c>
      <c r="I265" s="9">
        <f t="shared" si="511"/>
        <v>29091170</v>
      </c>
      <c r="J265" s="9">
        <f t="shared" ref="J265:N265" si="512">SUM(J66,J132,J198)</f>
        <v>1185048</v>
      </c>
      <c r="K265" s="9">
        <f t="shared" si="512"/>
        <v>344</v>
      </c>
      <c r="L265" s="9">
        <f t="shared" si="512"/>
        <v>30135239</v>
      </c>
      <c r="M265" s="9">
        <f t="shared" si="512"/>
        <v>141323</v>
      </c>
      <c r="N265" s="9">
        <f t="shared" si="512"/>
        <v>30276562</v>
      </c>
      <c r="O265" s="9">
        <f t="shared" ref="O265:S265" si="513">SUM(O66,O132,O198)</f>
        <v>-6858567</v>
      </c>
      <c r="P265" s="9">
        <f t="shared" si="513"/>
        <v>-133011</v>
      </c>
      <c r="Q265" s="9">
        <f t="shared" si="513"/>
        <v>23276672</v>
      </c>
      <c r="R265" s="9">
        <f t="shared" si="513"/>
        <v>8312</v>
      </c>
      <c r="S265" s="9">
        <f t="shared" si="513"/>
        <v>23284984</v>
      </c>
      <c r="T265" s="9">
        <f t="shared" ref="T265:AE265" si="514">SUM(T66,T132,T198)</f>
        <v>0</v>
      </c>
      <c r="U265" s="9">
        <f t="shared" si="514"/>
        <v>0</v>
      </c>
      <c r="V265" s="9">
        <f t="shared" si="514"/>
        <v>0</v>
      </c>
      <c r="W265" s="9">
        <f t="shared" si="514"/>
        <v>0</v>
      </c>
      <c r="X265" s="9">
        <f t="shared" si="514"/>
        <v>0</v>
      </c>
      <c r="Y265" s="9">
        <f t="shared" si="514"/>
        <v>0</v>
      </c>
      <c r="Z265" s="9">
        <f t="shared" si="514"/>
        <v>0</v>
      </c>
      <c r="AA265" s="9">
        <f t="shared" si="514"/>
        <v>0</v>
      </c>
      <c r="AB265" s="9">
        <f t="shared" si="514"/>
        <v>0</v>
      </c>
      <c r="AC265" s="9">
        <f t="shared" si="514"/>
        <v>30545389</v>
      </c>
      <c r="AD265" s="9">
        <f t="shared" si="514"/>
        <v>9635</v>
      </c>
      <c r="AE265" s="9">
        <f t="shared" si="514"/>
        <v>30555024</v>
      </c>
      <c r="AF265" s="51">
        <f t="shared" si="277"/>
        <v>131.22200985837054</v>
      </c>
    </row>
  </sheetData>
  <mergeCells count="128">
    <mergeCell ref="A3:AF3"/>
    <mergeCell ref="A69:AF69"/>
    <mergeCell ref="A135:AF135"/>
    <mergeCell ref="AC137:AE137"/>
    <mergeCell ref="AF137:AF139"/>
    <mergeCell ref="AC138:AC139"/>
    <mergeCell ref="AD138:AD139"/>
    <mergeCell ref="AE138:AE139"/>
    <mergeCell ref="AC204:AE204"/>
    <mergeCell ref="AF204:AF206"/>
    <mergeCell ref="AC205:AC206"/>
    <mergeCell ref="AD205:AD206"/>
    <mergeCell ref="AE205:AE206"/>
    <mergeCell ref="AC5:AE5"/>
    <mergeCell ref="AC6:AC7"/>
    <mergeCell ref="AD6:AD7"/>
    <mergeCell ref="AE6:AE7"/>
    <mergeCell ref="AF5:AF7"/>
    <mergeCell ref="AC71:AE71"/>
    <mergeCell ref="AF71:AF73"/>
    <mergeCell ref="AC72:AC73"/>
    <mergeCell ref="AD72:AD73"/>
    <mergeCell ref="AE72:AE73"/>
    <mergeCell ref="E205:E206"/>
    <mergeCell ref="F205:F206"/>
    <mergeCell ref="G205:G206"/>
    <mergeCell ref="H205:H206"/>
    <mergeCell ref="I205:I206"/>
    <mergeCell ref="E204:F204"/>
    <mergeCell ref="G204:I204"/>
    <mergeCell ref="E137:F137"/>
    <mergeCell ref="G137:I137"/>
    <mergeCell ref="E138:E139"/>
    <mergeCell ref="F138:F139"/>
    <mergeCell ref="G138:G139"/>
    <mergeCell ref="H138:H139"/>
    <mergeCell ref="I138:I139"/>
    <mergeCell ref="B138:B139"/>
    <mergeCell ref="B6:B7"/>
    <mergeCell ref="A5:A7"/>
    <mergeCell ref="D6:D7"/>
    <mergeCell ref="B5:D5"/>
    <mergeCell ref="C6:C7"/>
    <mergeCell ref="G72:G73"/>
    <mergeCell ref="H72:H73"/>
    <mergeCell ref="I72:I73"/>
    <mergeCell ref="E5:F5"/>
    <mergeCell ref="G5:I5"/>
    <mergeCell ref="E6:E7"/>
    <mergeCell ref="E71:F71"/>
    <mergeCell ref="E72:E73"/>
    <mergeCell ref="F72:F73"/>
    <mergeCell ref="G71:I71"/>
    <mergeCell ref="M6:M7"/>
    <mergeCell ref="N6:N7"/>
    <mergeCell ref="J204:K204"/>
    <mergeCell ref="L204:N204"/>
    <mergeCell ref="F6:F7"/>
    <mergeCell ref="G6:G7"/>
    <mergeCell ref="H6:H7"/>
    <mergeCell ref="I6:I7"/>
    <mergeCell ref="J71:K71"/>
    <mergeCell ref="L71:N71"/>
    <mergeCell ref="J72:J73"/>
    <mergeCell ref="K72:K73"/>
    <mergeCell ref="L72:L73"/>
    <mergeCell ref="M72:M73"/>
    <mergeCell ref="N72:N73"/>
    <mergeCell ref="O5:P5"/>
    <mergeCell ref="Q5:S5"/>
    <mergeCell ref="O6:O7"/>
    <mergeCell ref="P6:P7"/>
    <mergeCell ref="Q6:Q7"/>
    <mergeCell ref="R6:R7"/>
    <mergeCell ref="S6:S7"/>
    <mergeCell ref="J205:J206"/>
    <mergeCell ref="K205:K206"/>
    <mergeCell ref="L205:L206"/>
    <mergeCell ref="M205:M206"/>
    <mergeCell ref="N205:N206"/>
    <mergeCell ref="J137:K137"/>
    <mergeCell ref="L137:N137"/>
    <mergeCell ref="J138:J139"/>
    <mergeCell ref="K138:K139"/>
    <mergeCell ref="L138:L139"/>
    <mergeCell ref="M138:M139"/>
    <mergeCell ref="N138:N139"/>
    <mergeCell ref="J5:K5"/>
    <mergeCell ref="L5:N5"/>
    <mergeCell ref="J6:J7"/>
    <mergeCell ref="K6:K7"/>
    <mergeCell ref="L6:L7"/>
    <mergeCell ref="O205:O206"/>
    <mergeCell ref="P205:P206"/>
    <mergeCell ref="Q205:Q206"/>
    <mergeCell ref="R205:R206"/>
    <mergeCell ref="S205:S206"/>
    <mergeCell ref="O137:P137"/>
    <mergeCell ref="Q137:S137"/>
    <mergeCell ref="O138:O139"/>
    <mergeCell ref="P138:P139"/>
    <mergeCell ref="Q138:Q139"/>
    <mergeCell ref="R138:R139"/>
    <mergeCell ref="S138:S139"/>
    <mergeCell ref="O71:P71"/>
    <mergeCell ref="Q71:S71"/>
    <mergeCell ref="O72:O73"/>
    <mergeCell ref="P72:P73"/>
    <mergeCell ref="Q72:Q73"/>
    <mergeCell ref="R72:R73"/>
    <mergeCell ref="A202:AF202"/>
    <mergeCell ref="O204:P204"/>
    <mergeCell ref="Q204:S204"/>
    <mergeCell ref="S72:S73"/>
    <mergeCell ref="D138:D139"/>
    <mergeCell ref="C138:C139"/>
    <mergeCell ref="A204:A206"/>
    <mergeCell ref="B204:D204"/>
    <mergeCell ref="B205:B206"/>
    <mergeCell ref="D205:D206"/>
    <mergeCell ref="C205:C206"/>
    <mergeCell ref="A71:A73"/>
    <mergeCell ref="B71:D71"/>
    <mergeCell ref="B72:B73"/>
    <mergeCell ref="D72:D73"/>
    <mergeCell ref="C72:C73"/>
    <mergeCell ref="A137:A139"/>
    <mergeCell ref="B137:D137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9" scale="58" fitToHeight="0" orientation="landscape" r:id="rId1"/>
  <headerFooter alignWithMargins="0">
    <oddFooter xml:space="preserve">&amp;C&amp;P&amp;R
</oddFooter>
  </headerFooter>
  <rowBreaks count="3" manualBreakCount="3">
    <brk id="66" max="16383" man="1"/>
    <brk id="132" max="16383" man="1"/>
    <brk id="1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2025-05-21T08:47:46Z</cp:lastPrinted>
  <dcterms:created xsi:type="dcterms:W3CDTF">2007-01-15T13:09:11Z</dcterms:created>
  <dcterms:modified xsi:type="dcterms:W3CDTF">2025-05-21T08:47:56Z</dcterms:modified>
</cp:coreProperties>
</file>